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redias/Documents/Shu files/MP/Experiments/Micropollutants/INN/"/>
    </mc:Choice>
  </mc:AlternateContent>
  <xr:revisionPtr revIDLastSave="0" documentId="13_ncr:1_{F2BBF496-C828-AE4E-B5A6-655E546B65DA}" xr6:coauthVersionLast="36" xr6:coauthVersionMax="36" xr10:uidLastSave="{00000000-0000-0000-0000-000000000000}"/>
  <bookViews>
    <workbookView xWindow="7080" yWindow="500" windowWidth="20700" windowHeight="17500" activeTab="4" xr2:uid="{00000000-000D-0000-FFFF-FFFF00000000}"/>
  </bookViews>
  <sheets>
    <sheet name="Saturation" sheetId="2" r:id="rId1"/>
    <sheet name="10 &amp; 8 mLh" sheetId="6" r:id="rId2"/>
    <sheet name="6 &amp; 4 mLh" sheetId="5" r:id="rId3"/>
    <sheet name="2 &amp; 1 mLh" sheetId="4" r:id="rId4"/>
    <sheet name="Summary" sheetId="1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C22" i="1" l="1"/>
  <c r="B22" i="1"/>
  <c r="C23" i="1"/>
  <c r="B23" i="1"/>
  <c r="K11" i="4"/>
  <c r="K10" i="4"/>
  <c r="K9" i="4"/>
  <c r="K8" i="4"/>
  <c r="K7" i="4"/>
  <c r="K6" i="4"/>
  <c r="K5" i="4"/>
  <c r="K4" i="4"/>
  <c r="L1" i="4"/>
  <c r="X5" i="1"/>
  <c r="X6" i="1" s="1"/>
  <c r="W5" i="1"/>
  <c r="V6" i="1"/>
  <c r="V5" i="1"/>
  <c r="K3" i="4"/>
  <c r="I11" i="4"/>
  <c r="I10" i="4"/>
  <c r="I9" i="4"/>
  <c r="I8" i="4"/>
  <c r="I7" i="4"/>
  <c r="I6" i="4"/>
  <c r="I5" i="4"/>
  <c r="I4" i="4"/>
  <c r="I3" i="4"/>
  <c r="L11" i="4"/>
  <c r="C24" i="1"/>
  <c r="B24" i="1"/>
  <c r="C25" i="1"/>
  <c r="B26" i="1"/>
  <c r="B25" i="1"/>
  <c r="K18" i="5"/>
  <c r="K17" i="5"/>
  <c r="L1" i="5"/>
  <c r="L12" i="5" s="1"/>
  <c r="S6" i="1"/>
  <c r="U5" i="1" s="1"/>
  <c r="S5" i="1"/>
  <c r="K16" i="5"/>
  <c r="K15" i="5"/>
  <c r="K14" i="5"/>
  <c r="K13" i="5"/>
  <c r="K12" i="5"/>
  <c r="L10" i="5"/>
  <c r="L15" i="5"/>
  <c r="L16" i="5"/>
  <c r="L18" i="5"/>
  <c r="I12" i="5"/>
  <c r="I13" i="5"/>
  <c r="I14" i="5"/>
  <c r="I15" i="5"/>
  <c r="I16" i="5"/>
  <c r="I17" i="5"/>
  <c r="I18" i="5"/>
  <c r="K11" i="5"/>
  <c r="L11" i="5" s="1"/>
  <c r="K10" i="5"/>
  <c r="K9" i="5"/>
  <c r="L9" i="5" s="1"/>
  <c r="K8" i="5"/>
  <c r="L8" i="5" s="1"/>
  <c r="K7" i="5"/>
  <c r="L7" i="5" s="1"/>
  <c r="K6" i="5"/>
  <c r="L6" i="5" s="1"/>
  <c r="K5" i="5"/>
  <c r="L5" i="5" s="1"/>
  <c r="K4" i="5"/>
  <c r="L4" i="5" s="1"/>
  <c r="K3" i="5"/>
  <c r="L3" i="5" s="1"/>
  <c r="I4" i="5"/>
  <c r="I5" i="5"/>
  <c r="I6" i="5"/>
  <c r="I7" i="5"/>
  <c r="I8" i="5"/>
  <c r="I9" i="5"/>
  <c r="I10" i="5"/>
  <c r="I11" i="5"/>
  <c r="I3" i="5"/>
  <c r="C26" i="1"/>
  <c r="K21" i="6"/>
  <c r="K20" i="6"/>
  <c r="K19" i="6"/>
  <c r="K18" i="6"/>
  <c r="R5" i="1"/>
  <c r="R6" i="1" s="1"/>
  <c r="Q5" i="1"/>
  <c r="L1" i="6" s="1"/>
  <c r="P6" i="1"/>
  <c r="P5" i="1"/>
  <c r="K17" i="6"/>
  <c r="K16" i="6"/>
  <c r="K15" i="6"/>
  <c r="K14" i="6"/>
  <c r="K13" i="6"/>
  <c r="J13" i="6"/>
  <c r="J14" i="6"/>
  <c r="J15" i="6"/>
  <c r="J16" i="6"/>
  <c r="J17" i="6"/>
  <c r="J18" i="6"/>
  <c r="J19" i="6"/>
  <c r="J20" i="6"/>
  <c r="J21" i="6"/>
  <c r="C27" i="1"/>
  <c r="K12" i="6"/>
  <c r="K11" i="6"/>
  <c r="K10" i="6"/>
  <c r="K9" i="6"/>
  <c r="K8" i="6"/>
  <c r="K7" i="6"/>
  <c r="K6" i="6"/>
  <c r="K5" i="6"/>
  <c r="K4" i="6"/>
  <c r="K3" i="6"/>
  <c r="J5" i="6"/>
  <c r="J4" i="6"/>
  <c r="J3" i="6"/>
  <c r="J6" i="6"/>
  <c r="J7" i="6"/>
  <c r="J8" i="6"/>
  <c r="J9" i="6"/>
  <c r="J10" i="6"/>
  <c r="J11" i="6"/>
  <c r="J12" i="6"/>
  <c r="M5" i="1"/>
  <c r="L4" i="4" l="1"/>
  <c r="L6" i="4"/>
  <c r="L8" i="4"/>
  <c r="L10" i="4"/>
  <c r="L3" i="4"/>
  <c r="L5" i="4"/>
  <c r="L7" i="4"/>
  <c r="L9" i="4"/>
  <c r="L13" i="5"/>
  <c r="L17" i="5"/>
  <c r="L14" i="5"/>
  <c r="T5" i="1"/>
  <c r="U6" i="1" s="1"/>
  <c r="L19" i="6"/>
  <c r="L5" i="6"/>
  <c r="L10" i="6"/>
  <c r="B27" i="1" s="1"/>
  <c r="L13" i="6"/>
  <c r="L20" i="6"/>
  <c r="L6" i="6"/>
  <c r="L11" i="6"/>
  <c r="L15" i="6"/>
  <c r="L21" i="6"/>
  <c r="L7" i="6"/>
  <c r="L17" i="6"/>
  <c r="L9" i="6"/>
  <c r="L18" i="6"/>
  <c r="L3" i="6"/>
  <c r="L14" i="6"/>
  <c r="L4" i="6"/>
  <c r="L8" i="6"/>
  <c r="L12" i="6"/>
  <c r="L16" i="6"/>
  <c r="J1" i="2"/>
  <c r="I4" i="2" l="1"/>
  <c r="I5" i="2"/>
  <c r="I6" i="2"/>
  <c r="I7" i="2"/>
  <c r="I8" i="2"/>
  <c r="I9" i="2"/>
  <c r="I10" i="2"/>
  <c r="I11" i="2"/>
  <c r="I3" i="2"/>
  <c r="H11" i="2"/>
  <c r="H10" i="2"/>
  <c r="H9" i="2"/>
  <c r="H8" i="2"/>
  <c r="H7" i="2"/>
  <c r="H6" i="2"/>
  <c r="H5" i="2"/>
  <c r="H4" i="2"/>
  <c r="H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M5" authorId="0" shapeId="0" xr:uid="{00000000-0006-0000-04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t0</t>
        </r>
      </text>
    </comment>
  </commentList>
</comments>
</file>

<file path=xl/sharedStrings.xml><?xml version="1.0" encoding="utf-8"?>
<sst xmlns="http://schemas.openxmlformats.org/spreadsheetml/2006/main" count="924" uniqueCount="109">
  <si>
    <t>µg/L</t>
  </si>
  <si>
    <t>Iopamidol</t>
  </si>
  <si>
    <t>Units</t>
  </si>
  <si>
    <t>Result</t>
  </si>
  <si>
    <t>Parameter</t>
  </si>
  <si>
    <t>Test</t>
  </si>
  <si>
    <t>W00032210009</t>
  </si>
  <si>
    <t>Sample ID</t>
  </si>
  <si>
    <t>Water</t>
  </si>
  <si>
    <t>Matrix</t>
  </si>
  <si>
    <t>Sample description</t>
  </si>
  <si>
    <t>Sample date</t>
  </si>
  <si>
    <t>W00032210008</t>
  </si>
  <si>
    <t>W00032210007</t>
  </si>
  <si>
    <t>W00032210006</t>
  </si>
  <si>
    <t>W00032210005</t>
  </si>
  <si>
    <t>W00032210004</t>
  </si>
  <si>
    <t>W00032210003</t>
  </si>
  <si>
    <t>W00032210002</t>
  </si>
  <si>
    <t>W00032210001</t>
  </si>
  <si>
    <t>N006.01</t>
  </si>
  <si>
    <t>Projectname</t>
  </si>
  <si>
    <t>Projectnumber</t>
  </si>
  <si>
    <t>SHER</t>
  </si>
  <si>
    <t>Clientname</t>
  </si>
  <si>
    <t>Report date</t>
  </si>
  <si>
    <t xml:space="preserve">Batch experiment </t>
  </si>
  <si>
    <t>C (ug/L)</t>
  </si>
  <si>
    <t>Cn</t>
  </si>
  <si>
    <t>Co=</t>
  </si>
  <si>
    <t>Time (min)</t>
  </si>
  <si>
    <t>Mother sol</t>
  </si>
  <si>
    <t>sheet Method 3_1</t>
  </si>
  <si>
    <t>sheet Method 2&amp;3</t>
  </si>
  <si>
    <t>sheet Method 3_2</t>
  </si>
  <si>
    <t>Cout (ug/L)</t>
  </si>
  <si>
    <t>aver</t>
  </si>
  <si>
    <t>σ</t>
  </si>
  <si>
    <t>RSD</t>
  </si>
  <si>
    <t>DF 33.33</t>
  </si>
  <si>
    <t>DF 333.33</t>
  </si>
  <si>
    <t>Exp. N7</t>
  </si>
  <si>
    <t xml:space="preserve">Pe </t>
  </si>
  <si>
    <t>F (mL/h)</t>
  </si>
  <si>
    <t>t to eq. (min)</t>
  </si>
  <si>
    <t>P</t>
  </si>
  <si>
    <t>u (m/s)</t>
  </si>
  <si>
    <t>W00032280001</t>
  </si>
  <si>
    <t>W00032280002</t>
  </si>
  <si>
    <t>W00032280003</t>
  </si>
  <si>
    <t>W00032280004</t>
  </si>
  <si>
    <t>W00032280005</t>
  </si>
  <si>
    <t>W00032280006</t>
  </si>
  <si>
    <t>W00032280007</t>
  </si>
  <si>
    <t>W00032280008</t>
  </si>
  <si>
    <t>W00032280009</t>
  </si>
  <si>
    <t>W00032280010</t>
  </si>
  <si>
    <t>W00032280011</t>
  </si>
  <si>
    <t>W00032280012</t>
  </si>
  <si>
    <t>W00032280013</t>
  </si>
  <si>
    <t>W00032254001</t>
  </si>
  <si>
    <t>W00032254002</t>
  </si>
  <si>
    <t>W00032254003</t>
  </si>
  <si>
    <t>W00032254004</t>
  </si>
  <si>
    <t>W00032254005</t>
  </si>
  <si>
    <t>W00032254006</t>
  </si>
  <si>
    <t>W00032254007</t>
  </si>
  <si>
    <t>W00032254008</t>
  </si>
  <si>
    <t>W00032254009</t>
  </si>
  <si>
    <t>W00032254010</t>
  </si>
  <si>
    <t>W00032254011</t>
  </si>
  <si>
    <t>W00032254012</t>
  </si>
  <si>
    <t>W00032254013</t>
  </si>
  <si>
    <t>W00032254014</t>
  </si>
  <si>
    <t>W00032254015</t>
  </si>
  <si>
    <t>W00032254016</t>
  </si>
  <si>
    <t>W00032254017</t>
  </si>
  <si>
    <t>W00032254018</t>
  </si>
  <si>
    <t>W00032254019</t>
  </si>
  <si>
    <t>W00032254020</t>
  </si>
  <si>
    <t>W00032230001</t>
  </si>
  <si>
    <t>W00032230002</t>
  </si>
  <si>
    <t>W00032230003</t>
  </si>
  <si>
    <t>W00032230004</t>
  </si>
  <si>
    <t>W00032230005</t>
  </si>
  <si>
    <t>W00032230006</t>
  </si>
  <si>
    <t>W00032230007</t>
  </si>
  <si>
    <t>W00032230008</t>
  </si>
  <si>
    <t>W00032230009</t>
  </si>
  <si>
    <t>W00032230010</t>
  </si>
  <si>
    <t>W00032230011</t>
  </si>
  <si>
    <t>W00032230012</t>
  </si>
  <si>
    <t>W00032230013</t>
  </si>
  <si>
    <t>W00032230014</t>
  </si>
  <si>
    <t>W00032230015</t>
  </si>
  <si>
    <t>W00032230016</t>
  </si>
  <si>
    <t>W00032230017</t>
  </si>
  <si>
    <r>
      <t>C</t>
    </r>
    <r>
      <rPr>
        <b/>
        <sz val="8"/>
        <color theme="1"/>
        <rFont val="Calibri"/>
        <family val="2"/>
        <scheme val="minor"/>
      </rPr>
      <t>in</t>
    </r>
    <r>
      <rPr>
        <b/>
        <sz val="11"/>
        <color theme="1"/>
        <rFont val="Calibri"/>
        <family val="2"/>
        <scheme val="minor"/>
      </rPr>
      <t xml:space="preserve"> (ug/L)=</t>
    </r>
  </si>
  <si>
    <t>UV</t>
  </si>
  <si>
    <t>t (min)</t>
  </si>
  <si>
    <t>t (h)</t>
  </si>
  <si>
    <r>
      <t>C</t>
    </r>
    <r>
      <rPr>
        <b/>
        <sz val="8"/>
        <color theme="1"/>
        <rFont val="Calibri"/>
        <family val="2"/>
        <scheme val="minor"/>
      </rPr>
      <t>out</t>
    </r>
    <r>
      <rPr>
        <b/>
        <sz val="11"/>
        <color theme="1"/>
        <rFont val="Calibri"/>
        <family val="2"/>
        <scheme val="minor"/>
      </rPr>
      <t xml:space="preserve"> (ug/L)</t>
    </r>
  </si>
  <si>
    <t>sheet saturation</t>
  </si>
  <si>
    <t>Off</t>
  </si>
  <si>
    <t>On</t>
  </si>
  <si>
    <t>Exp. N8</t>
  </si>
  <si>
    <t>sheet 2 &amp; 1 mlh</t>
  </si>
  <si>
    <t>sheet 4 &amp; 6 mlh</t>
  </si>
  <si>
    <t>sheet 10 &amp; 8 mlh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</si>
</sst>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%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15" fontId="1" fillId="0" borderId="0" xfId="1" applyNumberFormat="1" applyAlignment="1">
      <alignment horizontal="left"/>
    </xf>
    <xf numFmtId="2" fontId="1" fillId="0" borderId="0" xfId="1" applyNumberFormat="1"/>
    <xf numFmtId="0" fontId="3" fillId="0" borderId="0" xfId="0" applyFont="1"/>
    <xf numFmtId="165" fontId="0" fillId="0" borderId="0" xfId="0" applyNumberFormat="1"/>
    <xf numFmtId="1" fontId="0" fillId="0" borderId="0" xfId="0" applyNumberFormat="1"/>
    <xf numFmtId="11" fontId="0" fillId="0" borderId="0" xfId="0" applyNumberFormat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0" fillId="0" borderId="4" xfId="0" applyBorder="1"/>
    <xf numFmtId="164" fontId="0" fillId="0" borderId="0" xfId="0" applyNumberFormat="1" applyBorder="1"/>
    <xf numFmtId="0" fontId="0" fillId="0" borderId="0" xfId="0" applyBorder="1"/>
    <xf numFmtId="2" fontId="0" fillId="0" borderId="0" xfId="0" applyNumberFormat="1" applyBorder="1"/>
    <xf numFmtId="1" fontId="0" fillId="0" borderId="5" xfId="0" applyNumberFormat="1" applyBorder="1"/>
    <xf numFmtId="0" fontId="0" fillId="0" borderId="6" xfId="0" applyBorder="1"/>
    <xf numFmtId="164" fontId="0" fillId="0" borderId="7" xfId="0" applyNumberFormat="1" applyBorder="1"/>
    <xf numFmtId="0" fontId="0" fillId="0" borderId="7" xfId="0" applyBorder="1"/>
    <xf numFmtId="2" fontId="0" fillId="0" borderId="7" xfId="0" applyNumberFormat="1" applyBorder="1"/>
    <xf numFmtId="1" fontId="0" fillId="0" borderId="8" xfId="0" applyNumberForma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1" fontId="0" fillId="0" borderId="12" xfId="0" applyNumberFormat="1" applyBorder="1"/>
    <xf numFmtId="1" fontId="0" fillId="0" borderId="0" xfId="0" applyNumberFormat="1" applyBorder="1"/>
    <xf numFmtId="165" fontId="0" fillId="0" borderId="13" xfId="0" applyNumberFormat="1" applyBorder="1"/>
    <xf numFmtId="0" fontId="3" fillId="0" borderId="0" xfId="0" applyFont="1" applyBorder="1" applyAlignment="1">
      <alignment horizontal="right"/>
    </xf>
    <xf numFmtId="166" fontId="0" fillId="0" borderId="13" xfId="2" applyNumberFormat="1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14" fontId="0" fillId="0" borderId="17" xfId="0" applyNumberFormat="1" applyBorder="1"/>
    <xf numFmtId="0" fontId="0" fillId="0" borderId="18" xfId="0" applyBorder="1"/>
    <xf numFmtId="0" fontId="0" fillId="0" borderId="19" xfId="0" applyBorder="1"/>
    <xf numFmtId="0" fontId="0" fillId="0" borderId="12" xfId="0" applyBorder="1"/>
    <xf numFmtId="0" fontId="4" fillId="0" borderId="0" xfId="0" applyFont="1"/>
    <xf numFmtId="0" fontId="4" fillId="0" borderId="0" xfId="0" applyFont="1" applyAlignment="1">
      <alignment horizontal="right"/>
    </xf>
    <xf numFmtId="14" fontId="0" fillId="0" borderId="18" xfId="0" applyNumberFormat="1" applyBorder="1"/>
    <xf numFmtId="165" fontId="1" fillId="0" borderId="0" xfId="1" applyNumberFormat="1"/>
    <xf numFmtId="164" fontId="1" fillId="0" borderId="0" xfId="1" applyNumberFormat="1"/>
    <xf numFmtId="0" fontId="1" fillId="0" borderId="10" xfId="1" applyBorder="1"/>
    <xf numFmtId="165" fontId="1" fillId="0" borderId="10" xfId="1" applyNumberFormat="1" applyBorder="1"/>
    <xf numFmtId="164" fontId="1" fillId="0" borderId="10" xfId="1" applyNumberFormat="1" applyBorder="1"/>
    <xf numFmtId="0" fontId="1" fillId="0" borderId="0" xfId="1" applyBorder="1"/>
    <xf numFmtId="165" fontId="1" fillId="0" borderId="0" xfId="1" applyNumberFormat="1" applyBorder="1"/>
    <xf numFmtId="164" fontId="1" fillId="0" borderId="0" xfId="1" applyNumberFormat="1" applyBorder="1"/>
    <xf numFmtId="1" fontId="1" fillId="0" borderId="0" xfId="1" applyNumberFormat="1"/>
    <xf numFmtId="0" fontId="8" fillId="0" borderId="18" xfId="0" applyFont="1" applyBorder="1"/>
    <xf numFmtId="1" fontId="0" fillId="3" borderId="12" xfId="0" applyNumberFormat="1" applyFill="1" applyBorder="1"/>
    <xf numFmtId="1" fontId="0" fillId="3" borderId="0" xfId="0" applyNumberFormat="1" applyFill="1" applyBorder="1"/>
    <xf numFmtId="0" fontId="4" fillId="0" borderId="0" xfId="1" applyFont="1"/>
    <xf numFmtId="164" fontId="1" fillId="4" borderId="0" xfId="1" applyNumberFormat="1" applyFill="1"/>
    <xf numFmtId="164" fontId="1" fillId="4" borderId="0" xfId="1" applyNumberFormat="1" applyFill="1" applyBorder="1"/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Batch experiment with 60mL and 200rpm stirring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Saturation!$I$2</c:f>
              <c:strCache>
                <c:ptCount val="1"/>
                <c:pt idx="0">
                  <c:v>Cn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Saturation!$G$3:$G$11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60</c:v>
                </c:pt>
                <c:pt idx="7">
                  <c:v>120</c:v>
                </c:pt>
                <c:pt idx="8">
                  <c:v>180</c:v>
                </c:pt>
              </c:numCache>
            </c:numRef>
          </c:xVal>
          <c:yVal>
            <c:numRef>
              <c:f>Saturation!$I$3:$I$11</c:f>
              <c:numCache>
                <c:formatCode>0.00</c:formatCode>
                <c:ptCount val="9"/>
                <c:pt idx="0">
                  <c:v>1</c:v>
                </c:pt>
                <c:pt idx="1">
                  <c:v>0.9838709677419355</c:v>
                </c:pt>
                <c:pt idx="2">
                  <c:v>0.97204301075268817</c:v>
                </c:pt>
                <c:pt idx="3">
                  <c:v>0.99784946236559136</c:v>
                </c:pt>
                <c:pt idx="4">
                  <c:v>0.99892473118279568</c:v>
                </c:pt>
                <c:pt idx="5">
                  <c:v>0.98817204301075268</c:v>
                </c:pt>
                <c:pt idx="6">
                  <c:v>0.96021505376344085</c:v>
                </c:pt>
                <c:pt idx="7">
                  <c:v>0.99032258064516132</c:v>
                </c:pt>
                <c:pt idx="8">
                  <c:v>0.98817204301075268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80-E04B-BB61-A5F3E7560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1521599"/>
        <c:axId val="1017266767"/>
      </c:scatterChart>
      <c:valAx>
        <c:axId val="1191521599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266767"/>
        <c:crosses val="autoZero"/>
        <c:crossBetween val="midCat"/>
      </c:valAx>
      <c:valAx>
        <c:axId val="10172667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1521599"/>
        <c:crosses val="autoZero"/>
        <c:crossBetween val="midCat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UV On - INN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('10 &amp; 8 mLh'!$I$3,'10 &amp; 8 mLh'!$I$5:$I$12)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('10 &amp; 8 mLh'!$L$3,'10 &amp; 8 mLh'!$L$5:$L$12)</c:f>
              <c:numCache>
                <c:formatCode>0.000</c:formatCode>
                <c:ptCount val="9"/>
                <c:pt idx="0">
                  <c:v>0.98424769147202607</c:v>
                </c:pt>
                <c:pt idx="1">
                  <c:v>0.69092884302009783</c:v>
                </c:pt>
                <c:pt idx="2">
                  <c:v>0.64964693101575233</c:v>
                </c:pt>
                <c:pt idx="3">
                  <c:v>0.6539923954372624</c:v>
                </c:pt>
                <c:pt idx="4">
                  <c:v>0.64530146659424226</c:v>
                </c:pt>
                <c:pt idx="5">
                  <c:v>0.60293318848451927</c:v>
                </c:pt>
                <c:pt idx="6">
                  <c:v>0.625746876697447</c:v>
                </c:pt>
                <c:pt idx="7">
                  <c:v>0.63009234111895707</c:v>
                </c:pt>
                <c:pt idx="8">
                  <c:v>0.64964693101575233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74-3742-B204-B9B1C3E6F45C}"/>
            </c:ext>
          </c:extLst>
        </c:ser>
        <c:ser>
          <c:idx val="1"/>
          <c:order val="1"/>
          <c:tx>
            <c:v>8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&amp; 8 mLh'!$I$14:$I$21</c:f>
              <c:numCache>
                <c:formatCode>General</c:formatCode>
                <c:ptCount val="8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</c:numCache>
            </c:numRef>
          </c:xVal>
          <c:yVal>
            <c:numRef>
              <c:f>'10 &amp; 8 mLh'!$L$14:$L$21</c:f>
              <c:numCache>
                <c:formatCode>0.000</c:formatCode>
                <c:ptCount val="8"/>
                <c:pt idx="0">
                  <c:v>0.75828354155350353</c:v>
                </c:pt>
                <c:pt idx="1">
                  <c:v>0.56925583921781642</c:v>
                </c:pt>
                <c:pt idx="2">
                  <c:v>0.55621944595328621</c:v>
                </c:pt>
                <c:pt idx="3">
                  <c:v>0.56382400869092886</c:v>
                </c:pt>
                <c:pt idx="4">
                  <c:v>0.57360130363932649</c:v>
                </c:pt>
                <c:pt idx="5">
                  <c:v>0.59206952743074415</c:v>
                </c:pt>
                <c:pt idx="6">
                  <c:v>0.55513307984790872</c:v>
                </c:pt>
                <c:pt idx="7">
                  <c:v>0.57577403585008147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74-3742-B204-B9B1C3E6F45C}"/>
            </c:ext>
          </c:extLst>
        </c:ser>
        <c:ser>
          <c:idx val="2"/>
          <c:order val="2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('6 &amp; 4 mLh'!$I$4,'6 &amp; 4 mLh'!$I$6:$I$11)</c:f>
              <c:numCache>
                <c:formatCode>0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120</c:v>
                </c:pt>
                <c:pt idx="4">
                  <c:v>180</c:v>
                </c:pt>
                <c:pt idx="5">
                  <c:v>210</c:v>
                </c:pt>
                <c:pt idx="6">
                  <c:v>240</c:v>
                </c:pt>
              </c:numCache>
            </c:numRef>
          </c:xVal>
          <c:yVal>
            <c:numRef>
              <c:f>('6 &amp; 4 mLh'!$L$4,'6 &amp; 4 mLh'!$L$6:$L$11)</c:f>
              <c:numCache>
                <c:formatCode>0.000</c:formatCode>
                <c:ptCount val="7"/>
                <c:pt idx="0">
                  <c:v>0.98351648351648346</c:v>
                </c:pt>
                <c:pt idx="1">
                  <c:v>0.56813186813186811</c:v>
                </c:pt>
                <c:pt idx="2">
                  <c:v>0.52307692307692311</c:v>
                </c:pt>
                <c:pt idx="3">
                  <c:v>0.54505494505494501</c:v>
                </c:pt>
                <c:pt idx="4">
                  <c:v>0.53186813186813187</c:v>
                </c:pt>
                <c:pt idx="5">
                  <c:v>0.53296703296703296</c:v>
                </c:pt>
                <c:pt idx="6">
                  <c:v>0.53186813186813187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74-3742-B204-B9B1C3E6F45C}"/>
            </c:ext>
          </c:extLst>
        </c:ser>
        <c:ser>
          <c:idx val="3"/>
          <c:order val="3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'6 &amp; 4 mLh'!$I$13:$I$18</c:f>
              <c:numCache>
                <c:formatCode>0</c:formatCode>
                <c:ptCount val="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120</c:v>
                </c:pt>
                <c:pt idx="4">
                  <c:v>180</c:v>
                </c:pt>
                <c:pt idx="5">
                  <c:v>210</c:v>
                </c:pt>
              </c:numCache>
            </c:numRef>
          </c:xVal>
          <c:yVal>
            <c:numRef>
              <c:f>'6 &amp; 4 mLh'!$L$13:$L$18</c:f>
              <c:numCache>
                <c:formatCode>0.000</c:formatCode>
                <c:ptCount val="6"/>
                <c:pt idx="0">
                  <c:v>0.82087912087912085</c:v>
                </c:pt>
                <c:pt idx="1">
                  <c:v>0.46923076923076923</c:v>
                </c:pt>
                <c:pt idx="2">
                  <c:v>0.48021978021978023</c:v>
                </c:pt>
                <c:pt idx="3">
                  <c:v>0.47252747252747251</c:v>
                </c:pt>
                <c:pt idx="4">
                  <c:v>0.44285714285714284</c:v>
                </c:pt>
                <c:pt idx="5">
                  <c:v>0.45054945054945056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174-3742-B204-B9B1C3E6F45C}"/>
            </c:ext>
          </c:extLst>
        </c:ser>
        <c:ser>
          <c:idx val="4"/>
          <c:order val="4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 &amp; 1 mLh'!$I$3:$I$8</c:f>
              <c:numCache>
                <c:formatCode>0</c:formatCode>
                <c:ptCount val="6"/>
                <c:pt idx="0">
                  <c:v>0</c:v>
                </c:pt>
                <c:pt idx="1">
                  <c:v>60</c:v>
                </c:pt>
                <c:pt idx="2">
                  <c:v>360</c:v>
                </c:pt>
                <c:pt idx="3">
                  <c:v>420</c:v>
                </c:pt>
                <c:pt idx="4">
                  <c:v>480</c:v>
                </c:pt>
                <c:pt idx="5">
                  <c:v>540</c:v>
                </c:pt>
              </c:numCache>
            </c:numRef>
          </c:xVal>
          <c:yVal>
            <c:numRef>
              <c:f>'2 &amp; 1 mLh'!$L$3:$L$8</c:f>
              <c:numCache>
                <c:formatCode>0.000</c:formatCode>
                <c:ptCount val="6"/>
                <c:pt idx="0">
                  <c:v>0.88382687927107062</c:v>
                </c:pt>
                <c:pt idx="1">
                  <c:v>0.36902050113895218</c:v>
                </c:pt>
                <c:pt idx="2">
                  <c:v>0.33940774487471526</c:v>
                </c:pt>
                <c:pt idx="3">
                  <c:v>0.3553530751708428</c:v>
                </c:pt>
                <c:pt idx="4">
                  <c:v>0.33826879271070615</c:v>
                </c:pt>
                <c:pt idx="5">
                  <c:v>0.3337129840546697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174-3742-B204-B9B1C3E6F45C}"/>
            </c:ext>
          </c:extLst>
        </c:ser>
        <c:ser>
          <c:idx val="5"/>
          <c:order val="5"/>
          <c:tx>
            <c:v>1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 &amp; 1 mLh'!$I$9:$I$11</c:f>
              <c:numCache>
                <c:formatCode>0</c:formatCode>
                <c:ptCount val="3"/>
                <c:pt idx="0">
                  <c:v>990</c:v>
                </c:pt>
                <c:pt idx="1">
                  <c:v>1110</c:v>
                </c:pt>
                <c:pt idx="2">
                  <c:v>1230</c:v>
                </c:pt>
              </c:numCache>
            </c:numRef>
          </c:xVal>
          <c:yVal>
            <c:numRef>
              <c:f>'2 &amp; 1 mLh'!$L$9:$L$11</c:f>
              <c:numCache>
                <c:formatCode>0.000</c:formatCode>
                <c:ptCount val="3"/>
                <c:pt idx="0">
                  <c:v>0.22665148063781321</c:v>
                </c:pt>
                <c:pt idx="1">
                  <c:v>0.2255125284738041</c:v>
                </c:pt>
                <c:pt idx="2">
                  <c:v>0.22209567198177677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174-3742-B204-B9B1C3E6F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265616"/>
        <c:axId val="42898896"/>
      </c:scatterChart>
      <c:valAx>
        <c:axId val="289265616"/>
        <c:scaling>
          <c:orientation val="minMax"/>
          <c:max val="2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98896"/>
        <c:crosses val="autoZero"/>
        <c:crossBetween val="midCat"/>
        <c:majorUnit val="30"/>
      </c:valAx>
      <c:valAx>
        <c:axId val="42898896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265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UV On - INN- Exp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('10 &amp; 8 mLh'!$I$3,'10 &amp; 8 mLh'!$I$5:$I$12)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('10 &amp; 8 mLh'!$L$3,'10 &amp; 8 mLh'!$L$5:$L$12)</c:f>
              <c:numCache>
                <c:formatCode>0.000</c:formatCode>
                <c:ptCount val="9"/>
                <c:pt idx="0">
                  <c:v>0.98424769147202607</c:v>
                </c:pt>
                <c:pt idx="1">
                  <c:v>0.69092884302009783</c:v>
                </c:pt>
                <c:pt idx="2">
                  <c:v>0.64964693101575233</c:v>
                </c:pt>
                <c:pt idx="3">
                  <c:v>0.6539923954372624</c:v>
                </c:pt>
                <c:pt idx="4">
                  <c:v>0.64530146659424226</c:v>
                </c:pt>
                <c:pt idx="5">
                  <c:v>0.60293318848451927</c:v>
                </c:pt>
                <c:pt idx="6">
                  <c:v>0.625746876697447</c:v>
                </c:pt>
                <c:pt idx="7">
                  <c:v>0.63009234111895707</c:v>
                </c:pt>
                <c:pt idx="8">
                  <c:v>0.64964693101575233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F9-4342-AE25-7FE7D79FCE5B}"/>
            </c:ext>
          </c:extLst>
        </c:ser>
        <c:ser>
          <c:idx val="2"/>
          <c:order val="1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('6 &amp; 4 mLh'!$I$4,'6 &amp; 4 mLh'!$I$6:$I$11)</c:f>
              <c:numCache>
                <c:formatCode>0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120</c:v>
                </c:pt>
                <c:pt idx="4">
                  <c:v>180</c:v>
                </c:pt>
                <c:pt idx="5">
                  <c:v>210</c:v>
                </c:pt>
                <c:pt idx="6">
                  <c:v>240</c:v>
                </c:pt>
              </c:numCache>
            </c:numRef>
          </c:xVal>
          <c:yVal>
            <c:numRef>
              <c:f>('6 &amp; 4 mLh'!$L$4,'6 &amp; 4 mLh'!$L$6:$L$11)</c:f>
              <c:numCache>
                <c:formatCode>0.000</c:formatCode>
                <c:ptCount val="7"/>
                <c:pt idx="0">
                  <c:v>0.98351648351648346</c:v>
                </c:pt>
                <c:pt idx="1">
                  <c:v>0.56813186813186811</c:v>
                </c:pt>
                <c:pt idx="2">
                  <c:v>0.52307692307692311</c:v>
                </c:pt>
                <c:pt idx="3">
                  <c:v>0.54505494505494501</c:v>
                </c:pt>
                <c:pt idx="4">
                  <c:v>0.53186813186813187</c:v>
                </c:pt>
                <c:pt idx="5">
                  <c:v>0.53296703296703296</c:v>
                </c:pt>
                <c:pt idx="6">
                  <c:v>0.53186813186813187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F9-4342-AE25-7FE7D79FCE5B}"/>
            </c:ext>
          </c:extLst>
        </c:ser>
        <c:ser>
          <c:idx val="3"/>
          <c:order val="2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'6 &amp; 4 mLh'!$I$13:$I$18</c:f>
              <c:numCache>
                <c:formatCode>0</c:formatCode>
                <c:ptCount val="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120</c:v>
                </c:pt>
                <c:pt idx="4">
                  <c:v>180</c:v>
                </c:pt>
                <c:pt idx="5">
                  <c:v>210</c:v>
                </c:pt>
              </c:numCache>
            </c:numRef>
          </c:xVal>
          <c:yVal>
            <c:numRef>
              <c:f>'6 &amp; 4 mLh'!$L$13:$L$18</c:f>
              <c:numCache>
                <c:formatCode>0.000</c:formatCode>
                <c:ptCount val="6"/>
                <c:pt idx="0">
                  <c:v>0.82087912087912085</c:v>
                </c:pt>
                <c:pt idx="1">
                  <c:v>0.46923076923076923</c:v>
                </c:pt>
                <c:pt idx="2">
                  <c:v>0.48021978021978023</c:v>
                </c:pt>
                <c:pt idx="3">
                  <c:v>0.47252747252747251</c:v>
                </c:pt>
                <c:pt idx="4">
                  <c:v>0.44285714285714284</c:v>
                </c:pt>
                <c:pt idx="5">
                  <c:v>0.45054945054945056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F9-4342-AE25-7FE7D79FCE5B}"/>
            </c:ext>
          </c:extLst>
        </c:ser>
        <c:ser>
          <c:idx val="4"/>
          <c:order val="3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 &amp; 1 mLh'!$I$3:$I$8</c:f>
              <c:numCache>
                <c:formatCode>0</c:formatCode>
                <c:ptCount val="6"/>
                <c:pt idx="0">
                  <c:v>0</c:v>
                </c:pt>
                <c:pt idx="1">
                  <c:v>60</c:v>
                </c:pt>
                <c:pt idx="2">
                  <c:v>360</c:v>
                </c:pt>
                <c:pt idx="3">
                  <c:v>420</c:v>
                </c:pt>
                <c:pt idx="4">
                  <c:v>480</c:v>
                </c:pt>
                <c:pt idx="5">
                  <c:v>540</c:v>
                </c:pt>
              </c:numCache>
            </c:numRef>
          </c:xVal>
          <c:yVal>
            <c:numRef>
              <c:f>'2 &amp; 1 mLh'!$L$3:$L$8</c:f>
              <c:numCache>
                <c:formatCode>0.000</c:formatCode>
                <c:ptCount val="6"/>
                <c:pt idx="0">
                  <c:v>0.88382687927107062</c:v>
                </c:pt>
                <c:pt idx="1">
                  <c:v>0.36902050113895218</c:v>
                </c:pt>
                <c:pt idx="2">
                  <c:v>0.33940774487471526</c:v>
                </c:pt>
                <c:pt idx="3">
                  <c:v>0.3553530751708428</c:v>
                </c:pt>
                <c:pt idx="4">
                  <c:v>0.33826879271070615</c:v>
                </c:pt>
                <c:pt idx="5">
                  <c:v>0.3337129840546697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F9-4342-AE25-7FE7D79FC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265616"/>
        <c:axId val="42898896"/>
      </c:scatterChart>
      <c:valAx>
        <c:axId val="289265616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98896"/>
        <c:crosses val="autoZero"/>
        <c:crossBetween val="midCat"/>
        <c:majorUnit val="30"/>
      </c:valAx>
      <c:valAx>
        <c:axId val="42898896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265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 mL/h</a:t>
            </a:r>
            <a:r>
              <a:rPr lang="en-US" baseline="0"/>
              <a:t> UV 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'10 &amp; 8 mLh'!$L$2</c:f>
              <c:strCache>
                <c:ptCount val="1"/>
                <c:pt idx="0">
                  <c:v>Cn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&amp; 8 mLh'!$J$3:$J$12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</c:numCache>
            </c:numRef>
          </c:xVal>
          <c:yVal>
            <c:numRef>
              <c:f>'10 &amp; 8 mLh'!$L$3:$L$12</c:f>
              <c:numCache>
                <c:formatCode>0.000</c:formatCode>
                <c:ptCount val="10"/>
                <c:pt idx="0">
                  <c:v>0.98424769147202607</c:v>
                </c:pt>
                <c:pt idx="1">
                  <c:v>0.89733840304182511</c:v>
                </c:pt>
                <c:pt idx="2">
                  <c:v>0.69092884302009783</c:v>
                </c:pt>
                <c:pt idx="3">
                  <c:v>0.64964693101575233</c:v>
                </c:pt>
                <c:pt idx="4">
                  <c:v>0.6539923954372624</c:v>
                </c:pt>
                <c:pt idx="5">
                  <c:v>0.64530146659424226</c:v>
                </c:pt>
                <c:pt idx="6">
                  <c:v>0.60293318848451927</c:v>
                </c:pt>
                <c:pt idx="7">
                  <c:v>0.625746876697447</c:v>
                </c:pt>
                <c:pt idx="8">
                  <c:v>0.63009234111895707</c:v>
                </c:pt>
                <c:pt idx="9">
                  <c:v>0.64964693101575233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35-DA44-B359-11589C38D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265616"/>
        <c:axId val="42898896"/>
      </c:scatterChart>
      <c:valAx>
        <c:axId val="289265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98896"/>
        <c:crosses val="autoZero"/>
        <c:crossBetween val="midCat"/>
      </c:valAx>
      <c:valAx>
        <c:axId val="42898896"/>
        <c:scaling>
          <c:orientation val="minMax"/>
          <c:max val="1"/>
          <c:min val="0.5900000000000000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265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 mL/h</a:t>
            </a:r>
            <a:r>
              <a:rPr lang="en-US" baseline="0"/>
              <a:t> UV 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'10 &amp; 8 mLh'!$L$2</c:f>
              <c:strCache>
                <c:ptCount val="1"/>
                <c:pt idx="0">
                  <c:v>Cn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&amp; 8 mLh'!$J$13:$J$21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</c:numCache>
            </c:numRef>
          </c:xVal>
          <c:yVal>
            <c:numRef>
              <c:f>'10 &amp; 8 mLh'!$L$13:$L$21</c:f>
              <c:numCache>
                <c:formatCode>0.000</c:formatCode>
                <c:ptCount val="9"/>
                <c:pt idx="0">
                  <c:v>0.6811515480717002</c:v>
                </c:pt>
                <c:pt idx="1">
                  <c:v>0.75828354155350353</c:v>
                </c:pt>
                <c:pt idx="2">
                  <c:v>0.56925583921781642</c:v>
                </c:pt>
                <c:pt idx="3">
                  <c:v>0.55621944595328621</c:v>
                </c:pt>
                <c:pt idx="4">
                  <c:v>0.56382400869092886</c:v>
                </c:pt>
                <c:pt idx="5">
                  <c:v>0.57360130363932649</c:v>
                </c:pt>
                <c:pt idx="6">
                  <c:v>0.59206952743074415</c:v>
                </c:pt>
                <c:pt idx="7">
                  <c:v>0.55513307984790872</c:v>
                </c:pt>
                <c:pt idx="8">
                  <c:v>0.57577403585008147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25-B442-8A89-B67BB70B1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265616"/>
        <c:axId val="42898896"/>
      </c:scatterChart>
      <c:valAx>
        <c:axId val="289265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98896"/>
        <c:crosses val="autoZero"/>
        <c:crossBetween val="midCat"/>
      </c:valAx>
      <c:valAx>
        <c:axId val="42898896"/>
        <c:scaling>
          <c:orientation val="minMax"/>
          <c:max val="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265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 mL/h</a:t>
            </a:r>
            <a:r>
              <a:rPr lang="en-US" baseline="0"/>
              <a:t> UV 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'6 &amp; 4 mLh'!$L$2</c:f>
              <c:strCache>
                <c:ptCount val="1"/>
                <c:pt idx="0">
                  <c:v>Cn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 &amp; 4 mLh'!$J$3:$J$11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</c:numCache>
            </c:numRef>
          </c:xVal>
          <c:yVal>
            <c:numRef>
              <c:f>'6 &amp; 4 mLh'!$L$3:$L$11</c:f>
              <c:numCache>
                <c:formatCode>0.000</c:formatCode>
                <c:ptCount val="9"/>
                <c:pt idx="0">
                  <c:v>1.0505494505494506</c:v>
                </c:pt>
                <c:pt idx="1">
                  <c:v>0.98351648351648346</c:v>
                </c:pt>
                <c:pt idx="2">
                  <c:v>0.89890109890109893</c:v>
                </c:pt>
                <c:pt idx="3">
                  <c:v>0.56813186813186811</c:v>
                </c:pt>
                <c:pt idx="4">
                  <c:v>0.52307692307692311</c:v>
                </c:pt>
                <c:pt idx="5">
                  <c:v>0.54505494505494501</c:v>
                </c:pt>
                <c:pt idx="6">
                  <c:v>0.53186813186813187</c:v>
                </c:pt>
                <c:pt idx="7">
                  <c:v>0.53296703296703296</c:v>
                </c:pt>
                <c:pt idx="8">
                  <c:v>0.53186813186813187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74-1D40-831F-F9EBB1DF1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265616"/>
        <c:axId val="42898896"/>
      </c:scatterChart>
      <c:valAx>
        <c:axId val="289265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98896"/>
        <c:crosses val="autoZero"/>
        <c:crossBetween val="midCat"/>
      </c:valAx>
      <c:valAx>
        <c:axId val="42898896"/>
        <c:scaling>
          <c:orientation val="minMax"/>
          <c:max val="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265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 mL/h</a:t>
            </a:r>
            <a:r>
              <a:rPr lang="en-US" baseline="0"/>
              <a:t> UV 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'6 &amp; 4 mLh'!$L$2</c:f>
              <c:strCache>
                <c:ptCount val="1"/>
                <c:pt idx="0">
                  <c:v>Cn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 &amp; 4 mLh'!$J$12:$J$18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3.5</c:v>
                </c:pt>
              </c:numCache>
            </c:numRef>
          </c:xVal>
          <c:yVal>
            <c:numRef>
              <c:f>'6 &amp; 4 mLh'!$L$12:$L$18</c:f>
              <c:numCache>
                <c:formatCode>0.000</c:formatCode>
                <c:ptCount val="7"/>
                <c:pt idx="0">
                  <c:v>0.74835164835164836</c:v>
                </c:pt>
                <c:pt idx="1">
                  <c:v>0.82087912087912085</c:v>
                </c:pt>
                <c:pt idx="2">
                  <c:v>0.46923076923076923</c:v>
                </c:pt>
                <c:pt idx="3">
                  <c:v>0.48021978021978023</c:v>
                </c:pt>
                <c:pt idx="4">
                  <c:v>0.47252747252747251</c:v>
                </c:pt>
                <c:pt idx="5">
                  <c:v>0.44285714285714284</c:v>
                </c:pt>
                <c:pt idx="6">
                  <c:v>0.45054945054945056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BC-5A42-A333-9E4F4F548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265616"/>
        <c:axId val="42898896"/>
      </c:scatterChart>
      <c:valAx>
        <c:axId val="289265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98896"/>
        <c:crosses val="autoZero"/>
        <c:crossBetween val="midCat"/>
      </c:valAx>
      <c:valAx>
        <c:axId val="42898896"/>
        <c:scaling>
          <c:orientation val="minMax"/>
          <c:max val="1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265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 mL/h</a:t>
            </a:r>
            <a:r>
              <a:rPr lang="en-US" baseline="0"/>
              <a:t> UV 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 &amp; 1 mLh'!$L$2</c:f>
              <c:strCache>
                <c:ptCount val="1"/>
                <c:pt idx="0">
                  <c:v>Cn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 &amp; 1 mLh'!$J$3:$J$8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'2 &amp; 1 mLh'!$L$3:$L$8</c:f>
              <c:numCache>
                <c:formatCode>0.000</c:formatCode>
                <c:ptCount val="6"/>
                <c:pt idx="0">
                  <c:v>0.88382687927107062</c:v>
                </c:pt>
                <c:pt idx="1">
                  <c:v>0.36902050113895218</c:v>
                </c:pt>
                <c:pt idx="2">
                  <c:v>0.33940774487471526</c:v>
                </c:pt>
                <c:pt idx="3">
                  <c:v>0.3553530751708428</c:v>
                </c:pt>
                <c:pt idx="4">
                  <c:v>0.33826879271070615</c:v>
                </c:pt>
                <c:pt idx="5">
                  <c:v>0.3337129840546697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71-4B4B-9FF9-A94BA6AE8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265616"/>
        <c:axId val="42898896"/>
      </c:scatterChart>
      <c:valAx>
        <c:axId val="289265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98896"/>
        <c:crosses val="autoZero"/>
        <c:crossBetween val="midCat"/>
      </c:valAx>
      <c:valAx>
        <c:axId val="42898896"/>
        <c:scaling>
          <c:orientation val="minMax"/>
          <c:max val="1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265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 mL/h</a:t>
            </a:r>
            <a:r>
              <a:rPr lang="en-US" baseline="0"/>
              <a:t> UV 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 &amp; 1 mLh'!$L$2</c:f>
              <c:strCache>
                <c:ptCount val="1"/>
                <c:pt idx="0">
                  <c:v>Cn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 &amp; 1 mLh'!$J$9:$J$11</c:f>
              <c:numCache>
                <c:formatCode>General</c:formatCode>
                <c:ptCount val="3"/>
                <c:pt idx="0">
                  <c:v>16.5</c:v>
                </c:pt>
                <c:pt idx="1">
                  <c:v>18.5</c:v>
                </c:pt>
                <c:pt idx="2">
                  <c:v>20.5</c:v>
                </c:pt>
              </c:numCache>
            </c:numRef>
          </c:xVal>
          <c:yVal>
            <c:numRef>
              <c:f>'2 &amp; 1 mLh'!$L$9:$L$11</c:f>
              <c:numCache>
                <c:formatCode>0.000</c:formatCode>
                <c:ptCount val="3"/>
                <c:pt idx="0">
                  <c:v>0.22665148063781321</c:v>
                </c:pt>
                <c:pt idx="1">
                  <c:v>0.2255125284738041</c:v>
                </c:pt>
                <c:pt idx="2">
                  <c:v>0.22209567198177677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36-3244-92CF-93A64D2F2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265616"/>
        <c:axId val="42898896"/>
      </c:scatterChart>
      <c:valAx>
        <c:axId val="289265616"/>
        <c:scaling>
          <c:orientation val="minMax"/>
          <c:min val="1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98896"/>
        <c:crosses val="autoZero"/>
        <c:crossBetween val="midCat"/>
      </c:valAx>
      <c:valAx>
        <c:axId val="42898896"/>
        <c:scaling>
          <c:orientation val="minMax"/>
          <c:max val="0.30000000000000004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265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Exp. 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Summary!$A$13:$A$18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Summary!$B$13:$B$18</c:f>
              <c:numCache>
                <c:formatCode>0.000</c:formatCode>
                <c:ptCount val="6"/>
                <c:pt idx="0">
                  <c:v>0.25282812871758664</c:v>
                </c:pt>
                <c:pt idx="1">
                  <c:v>0.40321438433638401</c:v>
                </c:pt>
                <c:pt idx="2">
                  <c:v>0.46585802720811298</c:v>
                </c:pt>
                <c:pt idx="3">
                  <c:v>0.55173091581988509</c:v>
                </c:pt>
                <c:pt idx="4">
                  <c:v>0.57212460980513569</c:v>
                </c:pt>
                <c:pt idx="5">
                  <c:v>0.62701738905737403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1F-9C4E-A991-90FB9FE61498}"/>
            </c:ext>
          </c:extLst>
        </c:ser>
        <c:ser>
          <c:idx val="1"/>
          <c:order val="1"/>
          <c:tx>
            <c:v>Exp.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Summary!$A$22:$A$27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Summary!$B$22:$B$27</c:f>
              <c:numCache>
                <c:formatCode>0.000</c:formatCode>
                <c:ptCount val="6"/>
                <c:pt idx="0">
                  <c:v>0.2255125284738041</c:v>
                </c:pt>
                <c:pt idx="1">
                  <c:v>0.33940774487471526</c:v>
                </c:pt>
                <c:pt idx="2">
                  <c:v>0.44285714285714284</c:v>
                </c:pt>
                <c:pt idx="3">
                  <c:v>0.53186813186813187</c:v>
                </c:pt>
                <c:pt idx="4">
                  <c:v>0.55621944595328621</c:v>
                </c:pt>
                <c:pt idx="5">
                  <c:v>0.625746876697447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F-9C4E-A991-90FB9FE61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993632"/>
        <c:axId val="365995312"/>
      </c:scatterChart>
      <c:valAx>
        <c:axId val="365993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995312"/>
        <c:crosses val="autoZero"/>
        <c:crossBetween val="midCat"/>
      </c:valAx>
      <c:valAx>
        <c:axId val="3659953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993632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Exp.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Summary!$A$13:$A$18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Summary!$D$13:$D$18</c:f>
              <c:numCache>
                <c:formatCode>0.00</c:formatCode>
                <c:ptCount val="6"/>
                <c:pt idx="0">
                  <c:v>0.4473589210293023</c:v>
                </c:pt>
                <c:pt idx="1">
                  <c:v>0.88634943057146609</c:v>
                </c:pt>
                <c:pt idx="2">
                  <c:v>1.7439207785372532</c:v>
                </c:pt>
                <c:pt idx="3">
                  <c:v>2.6033396870199699</c:v>
                </c:pt>
                <c:pt idx="4">
                  <c:v>3.458018109114815</c:v>
                </c:pt>
                <c:pt idx="5">
                  <c:v>4.2809507463503591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94-7D48-BD35-102EDEE3FE70}"/>
            </c:ext>
          </c:extLst>
        </c:ser>
        <c:ser>
          <c:idx val="1"/>
          <c:order val="1"/>
          <c:tx>
            <c:v>Exp.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Summary!$A$22:$A$27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Summary!$D$22:$D$27</c:f>
              <c:numCache>
                <c:formatCode>0.00</c:formatCode>
                <c:ptCount val="6"/>
                <c:pt idx="0">
                  <c:v>0.43226511805266071</c:v>
                </c:pt>
                <c:pt idx="1">
                  <c:v>0.86472764889617648</c:v>
                </c:pt>
                <c:pt idx="2">
                  <c:v>1.7175537681159461</c:v>
                </c:pt>
                <c:pt idx="3">
                  <c:v>2.5770840379615199</c:v>
                </c:pt>
                <c:pt idx="4">
                  <c:v>3.4431565910237074</c:v>
                </c:pt>
                <c:pt idx="5">
                  <c:v>4.2948755050143426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B3-4258-B97D-438DDD718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993632"/>
        <c:axId val="365995312"/>
      </c:scatterChart>
      <c:valAx>
        <c:axId val="365993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995312"/>
        <c:crosses val="autoZero"/>
        <c:crossBetween val="midCat"/>
      </c:valAx>
      <c:valAx>
        <c:axId val="36599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P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993632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184150</xdr:colOff>
      <xdr:row>1</xdr:row>
      <xdr:rowOff>107950</xdr:rowOff>
    </xdr:from>
    <xdr:to>
      <xdr:col>17</xdr:col>
      <xdr:colOff>44450</xdr:colOff>
      <xdr:row>15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C26ECF-B0A9-BD49-BF8C-7799092215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171450</xdr:colOff>
      <xdr:row>1</xdr:row>
      <xdr:rowOff>63500</xdr:rowOff>
    </xdr:from>
    <xdr:to>
      <xdr:col>19</xdr:col>
      <xdr:colOff>31750</xdr:colOff>
      <xdr:row>15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A36BC3-CC24-5F4E-BE74-550D234344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165100</xdr:colOff>
      <xdr:row>16</xdr:row>
      <xdr:rowOff>63500</xdr:rowOff>
    </xdr:from>
    <xdr:to>
      <xdr:col>19</xdr:col>
      <xdr:colOff>25400</xdr:colOff>
      <xdr:row>30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5A116C2-4E0C-464B-B62F-D3C25970D5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584200</xdr:colOff>
      <xdr:row>0</xdr:row>
      <xdr:rowOff>0</xdr:rowOff>
    </xdr:from>
    <xdr:to>
      <xdr:col>19</xdr:col>
      <xdr:colOff>444500</xdr:colOff>
      <xdr:row>14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0CEB6A-0B82-4C4E-9232-79829928B4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596900</xdr:colOff>
      <xdr:row>13</xdr:row>
      <xdr:rowOff>127000</xdr:rowOff>
    </xdr:from>
    <xdr:to>
      <xdr:col>19</xdr:col>
      <xdr:colOff>457200</xdr:colOff>
      <xdr:row>28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6CA803-1E48-D14A-B999-96FC67325D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584200</xdr:colOff>
      <xdr:row>0</xdr:row>
      <xdr:rowOff>0</xdr:rowOff>
    </xdr:from>
    <xdr:to>
      <xdr:col>19</xdr:col>
      <xdr:colOff>444500</xdr:colOff>
      <xdr:row>14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6DDC02-819A-4941-BF4F-819ABA1443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558800</xdr:colOff>
      <xdr:row>14</xdr:row>
      <xdr:rowOff>88900</xdr:rowOff>
    </xdr:from>
    <xdr:to>
      <xdr:col>19</xdr:col>
      <xdr:colOff>419100</xdr:colOff>
      <xdr:row>28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F97714-4FDC-3E4A-B4B6-5BAAEF348F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203200</xdr:colOff>
      <xdr:row>7</xdr:row>
      <xdr:rowOff>177800</xdr:rowOff>
    </xdr:from>
    <xdr:to>
      <xdr:col>15</xdr:col>
      <xdr:colOff>650200</xdr:colOff>
      <xdr:row>34</xdr:row>
      <xdr:rowOff>91400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062BF1-F6D4-0140-AA34-D174806986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8</xdr:row>
      <xdr:rowOff>0</xdr:rowOff>
    </xdr:from>
    <xdr:to>
      <xdr:col>23</xdr:col>
      <xdr:colOff>447000</xdr:colOff>
      <xdr:row>34</xdr:row>
      <xdr:rowOff>116800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6013DF-AD35-1345-9DE9-D785E358BA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29</xdr:row>
      <xdr:rowOff>0</xdr:rowOff>
    </xdr:from>
    <xdr:to>
      <xdr:col>7</xdr:col>
      <xdr:colOff>251600</xdr:colOff>
      <xdr:row>42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5CBA523-4257-4540-AB95-584570DDFD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44</xdr:row>
      <xdr:rowOff>0</xdr:rowOff>
    </xdr:from>
    <xdr:to>
      <xdr:col>7</xdr:col>
      <xdr:colOff>251600</xdr:colOff>
      <xdr:row>57</xdr:row>
      <xdr:rowOff>101600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079D300-32C2-2347-B9AF-284AA891E7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6"/>
  <sheetViews>
    <sheetView workbookViewId="0">
      <selection activeCell="V21" sqref="V21"/>
    </sheetView>
  </sheetViews>
  <sheetFormatPr baseColWidth="10" defaultColWidth="8.83203125" defaultRowHeight="15" x14ac:dyDescent="0.2"/>
  <cols>
    <col min="1" max="1" width="18.33203125" style="2" bestFit="1" customWidth="1"/>
    <col min="2" max="2" width="14" style="2" bestFit="1" customWidth="1"/>
    <col min="3" max="3" width="6.5" style="2" bestFit="1" customWidth="1"/>
    <col min="4" max="4" width="5.5" style="2" bestFit="1" customWidth="1"/>
    <col min="5" max="16384" width="8.83203125" style="1"/>
  </cols>
  <sheetData>
    <row r="1" spans="1:10" x14ac:dyDescent="0.2">
      <c r="A1" s="2" t="s">
        <v>25</v>
      </c>
      <c r="B1" s="3">
        <v>44299</v>
      </c>
      <c r="G1" s="56" t="s">
        <v>26</v>
      </c>
      <c r="H1" s="56"/>
      <c r="I1" s="56" t="s">
        <v>29</v>
      </c>
      <c r="J1" s="56">
        <f>H3</f>
        <v>930</v>
      </c>
    </row>
    <row r="2" spans="1:10" x14ac:dyDescent="0.2">
      <c r="A2" s="2" t="s">
        <v>24</v>
      </c>
      <c r="B2" s="2" t="s">
        <v>23</v>
      </c>
      <c r="G2" s="56" t="s">
        <v>30</v>
      </c>
      <c r="H2" s="56" t="s">
        <v>27</v>
      </c>
      <c r="I2" s="56" t="s">
        <v>28</v>
      </c>
      <c r="J2" s="56"/>
    </row>
    <row r="3" spans="1:10" x14ac:dyDescent="0.2">
      <c r="A3" s="2" t="s">
        <v>22</v>
      </c>
      <c r="B3" s="2" t="s">
        <v>20</v>
      </c>
      <c r="G3" s="1">
        <v>0</v>
      </c>
      <c r="H3" s="1">
        <f>C12</f>
        <v>930</v>
      </c>
      <c r="I3" s="4">
        <f>H3/$J$1</f>
        <v>1</v>
      </c>
    </row>
    <row r="4" spans="1:10" x14ac:dyDescent="0.2">
      <c r="A4" s="2" t="s">
        <v>21</v>
      </c>
      <c r="B4" s="2" t="s">
        <v>20</v>
      </c>
      <c r="G4" s="1">
        <v>0</v>
      </c>
      <c r="H4" s="1">
        <f>C20</f>
        <v>915</v>
      </c>
      <c r="I4" s="4">
        <f t="shared" ref="I4:I11" si="0">H4/$J$1</f>
        <v>0.9838709677419355</v>
      </c>
    </row>
    <row r="5" spans="1:10" x14ac:dyDescent="0.2">
      <c r="G5" s="1">
        <v>5</v>
      </c>
      <c r="H5" s="1">
        <f>C28</f>
        <v>904</v>
      </c>
      <c r="I5" s="4">
        <f t="shared" si="0"/>
        <v>0.97204301075268817</v>
      </c>
    </row>
    <row r="6" spans="1:10" x14ac:dyDescent="0.2">
      <c r="A6" s="2" t="s">
        <v>11</v>
      </c>
      <c r="B6" s="3">
        <v>44295</v>
      </c>
      <c r="G6" s="1">
        <v>10</v>
      </c>
      <c r="H6" s="1">
        <f>C36</f>
        <v>928</v>
      </c>
      <c r="I6" s="4">
        <f t="shared" si="0"/>
        <v>0.99784946236559136</v>
      </c>
    </row>
    <row r="7" spans="1:10" x14ac:dyDescent="0.2">
      <c r="A7" s="2" t="s">
        <v>10</v>
      </c>
      <c r="G7" s="1">
        <v>20</v>
      </c>
      <c r="H7" s="1">
        <f>C44</f>
        <v>929</v>
      </c>
      <c r="I7" s="4">
        <f t="shared" si="0"/>
        <v>0.99892473118279568</v>
      </c>
    </row>
    <row r="8" spans="1:10" x14ac:dyDescent="0.2">
      <c r="A8" s="2" t="s">
        <v>9</v>
      </c>
      <c r="B8" s="2" t="s">
        <v>8</v>
      </c>
      <c r="G8" s="1">
        <v>30</v>
      </c>
      <c r="H8" s="1">
        <f>C52</f>
        <v>919</v>
      </c>
      <c r="I8" s="4">
        <f t="shared" si="0"/>
        <v>0.98817204301075268</v>
      </c>
    </row>
    <row r="9" spans="1:10" x14ac:dyDescent="0.2">
      <c r="A9" s="2" t="s">
        <v>7</v>
      </c>
      <c r="B9" s="2" t="s">
        <v>19</v>
      </c>
      <c r="G9" s="1">
        <v>60</v>
      </c>
      <c r="H9" s="1">
        <f>C60</f>
        <v>893</v>
      </c>
      <c r="I9" s="4">
        <f t="shared" si="0"/>
        <v>0.96021505376344085</v>
      </c>
    </row>
    <row r="10" spans="1:10" x14ac:dyDescent="0.2">
      <c r="G10" s="1">
        <v>120</v>
      </c>
      <c r="H10" s="1">
        <f>C68</f>
        <v>921</v>
      </c>
      <c r="I10" s="4">
        <f t="shared" si="0"/>
        <v>0.99032258064516132</v>
      </c>
    </row>
    <row r="11" spans="1:10" x14ac:dyDescent="0.2">
      <c r="A11" s="2" t="s">
        <v>5</v>
      </c>
      <c r="B11" s="2" t="s">
        <v>4</v>
      </c>
      <c r="C11" s="2" t="s">
        <v>3</v>
      </c>
      <c r="D11" s="2" t="s">
        <v>2</v>
      </c>
      <c r="G11" s="1">
        <v>180</v>
      </c>
      <c r="H11" s="1">
        <f>C76</f>
        <v>919</v>
      </c>
      <c r="I11" s="4">
        <f t="shared" si="0"/>
        <v>0.98817204301075268</v>
      </c>
    </row>
    <row r="12" spans="1:10" x14ac:dyDescent="0.2">
      <c r="A12" s="2" t="s">
        <v>1</v>
      </c>
      <c r="B12" s="2" t="s">
        <v>1</v>
      </c>
      <c r="C12" s="2">
        <v>930</v>
      </c>
      <c r="D12" s="2" t="s">
        <v>0</v>
      </c>
      <c r="I12" s="4"/>
    </row>
    <row r="14" spans="1:10" x14ac:dyDescent="0.2">
      <c r="A14" s="2" t="s">
        <v>11</v>
      </c>
      <c r="B14" s="3">
        <v>44295</v>
      </c>
    </row>
    <row r="15" spans="1:10" x14ac:dyDescent="0.2">
      <c r="A15" s="2" t="s">
        <v>10</v>
      </c>
    </row>
    <row r="16" spans="1:10" x14ac:dyDescent="0.2">
      <c r="A16" s="2" t="s">
        <v>9</v>
      </c>
      <c r="B16" s="2" t="s">
        <v>8</v>
      </c>
    </row>
    <row r="17" spans="1:4" x14ac:dyDescent="0.2">
      <c r="A17" s="2" t="s">
        <v>7</v>
      </c>
      <c r="B17" s="2" t="s">
        <v>18</v>
      </c>
    </row>
    <row r="19" spans="1:4" x14ac:dyDescent="0.2">
      <c r="A19" s="2" t="s">
        <v>5</v>
      </c>
      <c r="B19" s="2" t="s">
        <v>4</v>
      </c>
      <c r="C19" s="2" t="s">
        <v>3</v>
      </c>
      <c r="D19" s="2" t="s">
        <v>2</v>
      </c>
    </row>
    <row r="20" spans="1:4" x14ac:dyDescent="0.2">
      <c r="A20" s="2" t="s">
        <v>1</v>
      </c>
      <c r="B20" s="2" t="s">
        <v>1</v>
      </c>
      <c r="C20" s="2">
        <v>915</v>
      </c>
      <c r="D20" s="2" t="s">
        <v>0</v>
      </c>
    </row>
    <row r="22" spans="1:4" x14ac:dyDescent="0.2">
      <c r="A22" s="2" t="s">
        <v>11</v>
      </c>
      <c r="B22" s="3">
        <v>44295</v>
      </c>
    </row>
    <row r="23" spans="1:4" x14ac:dyDescent="0.2">
      <c r="A23" s="2" t="s">
        <v>10</v>
      </c>
    </row>
    <row r="24" spans="1:4" x14ac:dyDescent="0.2">
      <c r="A24" s="2" t="s">
        <v>9</v>
      </c>
      <c r="B24" s="2" t="s">
        <v>8</v>
      </c>
    </row>
    <row r="25" spans="1:4" x14ac:dyDescent="0.2">
      <c r="A25" s="2" t="s">
        <v>7</v>
      </c>
      <c r="B25" s="2" t="s">
        <v>17</v>
      </c>
    </row>
    <row r="27" spans="1:4" x14ac:dyDescent="0.2">
      <c r="A27" s="2" t="s">
        <v>5</v>
      </c>
      <c r="B27" s="2" t="s">
        <v>4</v>
      </c>
      <c r="C27" s="2" t="s">
        <v>3</v>
      </c>
      <c r="D27" s="2" t="s">
        <v>2</v>
      </c>
    </row>
    <row r="28" spans="1:4" x14ac:dyDescent="0.2">
      <c r="A28" s="2" t="s">
        <v>1</v>
      </c>
      <c r="B28" s="2" t="s">
        <v>1</v>
      </c>
      <c r="C28" s="2">
        <v>904</v>
      </c>
      <c r="D28" s="2" t="s">
        <v>0</v>
      </c>
    </row>
    <row r="30" spans="1:4" x14ac:dyDescent="0.2">
      <c r="A30" s="2" t="s">
        <v>11</v>
      </c>
      <c r="B30" s="3">
        <v>44295</v>
      </c>
    </row>
    <row r="31" spans="1:4" x14ac:dyDescent="0.2">
      <c r="A31" s="2" t="s">
        <v>10</v>
      </c>
    </row>
    <row r="32" spans="1:4" x14ac:dyDescent="0.2">
      <c r="A32" s="2" t="s">
        <v>9</v>
      </c>
      <c r="B32" s="2" t="s">
        <v>8</v>
      </c>
    </row>
    <row r="33" spans="1:4" x14ac:dyDescent="0.2">
      <c r="A33" s="2" t="s">
        <v>7</v>
      </c>
      <c r="B33" s="2" t="s">
        <v>16</v>
      </c>
    </row>
    <row r="35" spans="1:4" x14ac:dyDescent="0.2">
      <c r="A35" s="2" t="s">
        <v>5</v>
      </c>
      <c r="B35" s="2" t="s">
        <v>4</v>
      </c>
      <c r="C35" s="2" t="s">
        <v>3</v>
      </c>
      <c r="D35" s="2" t="s">
        <v>2</v>
      </c>
    </row>
    <row r="36" spans="1:4" x14ac:dyDescent="0.2">
      <c r="A36" s="2" t="s">
        <v>1</v>
      </c>
      <c r="B36" s="2" t="s">
        <v>1</v>
      </c>
      <c r="C36" s="2">
        <v>928</v>
      </c>
      <c r="D36" s="2" t="s">
        <v>0</v>
      </c>
    </row>
    <row r="38" spans="1:4" x14ac:dyDescent="0.2">
      <c r="A38" s="2" t="s">
        <v>11</v>
      </c>
      <c r="B38" s="3">
        <v>44295</v>
      </c>
    </row>
    <row r="39" spans="1:4" x14ac:dyDescent="0.2">
      <c r="A39" s="2" t="s">
        <v>10</v>
      </c>
    </row>
    <row r="40" spans="1:4" x14ac:dyDescent="0.2">
      <c r="A40" s="2" t="s">
        <v>9</v>
      </c>
      <c r="B40" s="2" t="s">
        <v>8</v>
      </c>
    </row>
    <row r="41" spans="1:4" x14ac:dyDescent="0.2">
      <c r="A41" s="2" t="s">
        <v>7</v>
      </c>
      <c r="B41" s="2" t="s">
        <v>15</v>
      </c>
    </row>
    <row r="43" spans="1:4" x14ac:dyDescent="0.2">
      <c r="A43" s="2" t="s">
        <v>5</v>
      </c>
      <c r="B43" s="2" t="s">
        <v>4</v>
      </c>
      <c r="C43" s="2" t="s">
        <v>3</v>
      </c>
      <c r="D43" s="2" t="s">
        <v>2</v>
      </c>
    </row>
    <row r="44" spans="1:4" x14ac:dyDescent="0.2">
      <c r="A44" s="2" t="s">
        <v>1</v>
      </c>
      <c r="B44" s="2" t="s">
        <v>1</v>
      </c>
      <c r="C44" s="2">
        <v>929</v>
      </c>
      <c r="D44" s="2" t="s">
        <v>0</v>
      </c>
    </row>
    <row r="46" spans="1:4" x14ac:dyDescent="0.2">
      <c r="A46" s="2" t="s">
        <v>11</v>
      </c>
      <c r="B46" s="3">
        <v>44295</v>
      </c>
    </row>
    <row r="47" spans="1:4" x14ac:dyDescent="0.2">
      <c r="A47" s="2" t="s">
        <v>10</v>
      </c>
    </row>
    <row r="48" spans="1:4" x14ac:dyDescent="0.2">
      <c r="A48" s="2" t="s">
        <v>9</v>
      </c>
      <c r="B48" s="2" t="s">
        <v>8</v>
      </c>
    </row>
    <row r="49" spans="1:4" x14ac:dyDescent="0.2">
      <c r="A49" s="2" t="s">
        <v>7</v>
      </c>
      <c r="B49" s="2" t="s">
        <v>14</v>
      </c>
    </row>
    <row r="51" spans="1:4" x14ac:dyDescent="0.2">
      <c r="A51" s="2" t="s">
        <v>5</v>
      </c>
      <c r="B51" s="2" t="s">
        <v>4</v>
      </c>
      <c r="C51" s="2" t="s">
        <v>3</v>
      </c>
      <c r="D51" s="2" t="s">
        <v>2</v>
      </c>
    </row>
    <row r="52" spans="1:4" x14ac:dyDescent="0.2">
      <c r="A52" s="2" t="s">
        <v>1</v>
      </c>
      <c r="B52" s="2" t="s">
        <v>1</v>
      </c>
      <c r="C52" s="2">
        <v>919</v>
      </c>
      <c r="D52" s="2" t="s">
        <v>0</v>
      </c>
    </row>
    <row r="54" spans="1:4" x14ac:dyDescent="0.2">
      <c r="A54" s="2" t="s">
        <v>11</v>
      </c>
      <c r="B54" s="3">
        <v>44295</v>
      </c>
    </row>
    <row r="55" spans="1:4" x14ac:dyDescent="0.2">
      <c r="A55" s="2" t="s">
        <v>10</v>
      </c>
    </row>
    <row r="56" spans="1:4" x14ac:dyDescent="0.2">
      <c r="A56" s="2" t="s">
        <v>9</v>
      </c>
      <c r="B56" s="2" t="s">
        <v>8</v>
      </c>
    </row>
    <row r="57" spans="1:4" x14ac:dyDescent="0.2">
      <c r="A57" s="2" t="s">
        <v>7</v>
      </c>
      <c r="B57" s="2" t="s">
        <v>13</v>
      </c>
    </row>
    <row r="59" spans="1:4" x14ac:dyDescent="0.2">
      <c r="A59" s="2" t="s">
        <v>5</v>
      </c>
      <c r="B59" s="2" t="s">
        <v>4</v>
      </c>
      <c r="C59" s="2" t="s">
        <v>3</v>
      </c>
      <c r="D59" s="2" t="s">
        <v>2</v>
      </c>
    </row>
    <row r="60" spans="1:4" x14ac:dyDescent="0.2">
      <c r="A60" s="2" t="s">
        <v>1</v>
      </c>
      <c r="B60" s="2" t="s">
        <v>1</v>
      </c>
      <c r="C60" s="2">
        <v>893</v>
      </c>
      <c r="D60" s="2" t="s">
        <v>0</v>
      </c>
    </row>
    <row r="62" spans="1:4" x14ac:dyDescent="0.2">
      <c r="A62" s="2" t="s">
        <v>11</v>
      </c>
      <c r="B62" s="3">
        <v>44295</v>
      </c>
    </row>
    <row r="63" spans="1:4" x14ac:dyDescent="0.2">
      <c r="A63" s="2" t="s">
        <v>10</v>
      </c>
    </row>
    <row r="64" spans="1:4" x14ac:dyDescent="0.2">
      <c r="A64" s="2" t="s">
        <v>9</v>
      </c>
      <c r="B64" s="2" t="s">
        <v>8</v>
      </c>
    </row>
    <row r="65" spans="1:4" x14ac:dyDescent="0.2">
      <c r="A65" s="2" t="s">
        <v>7</v>
      </c>
      <c r="B65" s="2" t="s">
        <v>12</v>
      </c>
    </row>
    <row r="67" spans="1:4" x14ac:dyDescent="0.2">
      <c r="A67" s="2" t="s">
        <v>5</v>
      </c>
      <c r="B67" s="2" t="s">
        <v>4</v>
      </c>
      <c r="C67" s="2" t="s">
        <v>3</v>
      </c>
      <c r="D67" s="2" t="s">
        <v>2</v>
      </c>
    </row>
    <row r="68" spans="1:4" x14ac:dyDescent="0.2">
      <c r="A68" s="2" t="s">
        <v>1</v>
      </c>
      <c r="B68" s="2" t="s">
        <v>1</v>
      </c>
      <c r="C68" s="2">
        <v>921</v>
      </c>
      <c r="D68" s="2" t="s">
        <v>0</v>
      </c>
    </row>
    <row r="70" spans="1:4" x14ac:dyDescent="0.2">
      <c r="A70" s="2" t="s">
        <v>11</v>
      </c>
      <c r="B70" s="3">
        <v>44295</v>
      </c>
    </row>
    <row r="71" spans="1:4" x14ac:dyDescent="0.2">
      <c r="A71" s="2" t="s">
        <v>10</v>
      </c>
    </row>
    <row r="72" spans="1:4" x14ac:dyDescent="0.2">
      <c r="A72" s="2" t="s">
        <v>9</v>
      </c>
      <c r="B72" s="2" t="s">
        <v>8</v>
      </c>
    </row>
    <row r="73" spans="1:4" x14ac:dyDescent="0.2">
      <c r="A73" s="2" t="s">
        <v>7</v>
      </c>
      <c r="B73" s="2" t="s">
        <v>6</v>
      </c>
    </row>
    <row r="75" spans="1:4" x14ac:dyDescent="0.2">
      <c r="A75" s="2" t="s">
        <v>5</v>
      </c>
      <c r="B75" s="2" t="s">
        <v>4</v>
      </c>
      <c r="C75" s="2" t="s">
        <v>3</v>
      </c>
      <c r="D75" s="2" t="s">
        <v>2</v>
      </c>
    </row>
    <row r="76" spans="1:4" x14ac:dyDescent="0.2">
      <c r="A76" s="2" t="s">
        <v>1</v>
      </c>
      <c r="B76" s="2" t="s">
        <v>1</v>
      </c>
      <c r="C76" s="2">
        <v>919</v>
      </c>
      <c r="D76" s="2" t="s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0"/>
  <sheetViews>
    <sheetView workbookViewId="0">
      <selection activeCell="I28" sqref="I28"/>
    </sheetView>
  </sheetViews>
  <sheetFormatPr baseColWidth="10" defaultColWidth="8.83203125" defaultRowHeight="15" x14ac:dyDescent="0.2"/>
  <cols>
    <col min="1" max="1" width="18.33203125" style="2" bestFit="1" customWidth="1"/>
    <col min="2" max="2" width="14" style="2" bestFit="1" customWidth="1"/>
    <col min="3" max="3" width="6.5" style="2" bestFit="1" customWidth="1"/>
    <col min="4" max="4" width="5.5" style="2" bestFit="1" customWidth="1"/>
    <col min="5" max="16384" width="8.83203125" style="1"/>
  </cols>
  <sheetData>
    <row r="1" spans="1:12" ht="16" x14ac:dyDescent="0.2">
      <c r="A1" s="2" t="s">
        <v>25</v>
      </c>
      <c r="B1" s="3">
        <v>44307</v>
      </c>
      <c r="G1" s="41"/>
      <c r="H1" s="41"/>
      <c r="I1" s="41"/>
      <c r="J1" s="41"/>
      <c r="K1" s="41" t="s">
        <v>97</v>
      </c>
      <c r="L1" s="6">
        <f>Summary!Q5</f>
        <v>920.5</v>
      </c>
    </row>
    <row r="2" spans="1:12" x14ac:dyDescent="0.2">
      <c r="A2" s="2" t="s">
        <v>24</v>
      </c>
      <c r="B2" s="2" t="s">
        <v>23</v>
      </c>
      <c r="G2" s="42" t="s">
        <v>98</v>
      </c>
      <c r="H2" s="42" t="s">
        <v>43</v>
      </c>
      <c r="I2" s="41" t="s">
        <v>99</v>
      </c>
      <c r="J2" s="41" t="s">
        <v>100</v>
      </c>
      <c r="K2" s="41" t="s">
        <v>101</v>
      </c>
      <c r="L2" s="41" t="s">
        <v>28</v>
      </c>
    </row>
    <row r="3" spans="1:12" x14ac:dyDescent="0.2">
      <c r="A3" s="2" t="s">
        <v>22</v>
      </c>
      <c r="B3" s="2" t="s">
        <v>20</v>
      </c>
      <c r="G3" s="1" t="s">
        <v>103</v>
      </c>
      <c r="H3" s="1">
        <v>10</v>
      </c>
      <c r="I3" s="1">
        <v>0</v>
      </c>
      <c r="J3" s="44">
        <f>I3/60</f>
        <v>0</v>
      </c>
      <c r="K3" s="1">
        <f>C12</f>
        <v>906</v>
      </c>
      <c r="L3" s="45">
        <f>K3/$L$1</f>
        <v>0.98424769147202607</v>
      </c>
    </row>
    <row r="4" spans="1:12" x14ac:dyDescent="0.2">
      <c r="A4" s="2" t="s">
        <v>21</v>
      </c>
      <c r="B4" s="2" t="s">
        <v>20</v>
      </c>
      <c r="G4" s="1" t="s">
        <v>104</v>
      </c>
      <c r="H4" s="1">
        <v>10</v>
      </c>
      <c r="I4" s="1">
        <v>0</v>
      </c>
      <c r="J4" s="44">
        <f>I4/60</f>
        <v>0</v>
      </c>
      <c r="K4" s="1">
        <f>C20</f>
        <v>826</v>
      </c>
      <c r="L4" s="45">
        <f t="shared" ref="L4:L21" si="0">K4/$L$1</f>
        <v>0.89733840304182511</v>
      </c>
    </row>
    <row r="5" spans="1:12" x14ac:dyDescent="0.2">
      <c r="G5" s="1" t="s">
        <v>104</v>
      </c>
      <c r="H5" s="1">
        <v>10</v>
      </c>
      <c r="I5" s="1">
        <v>30</v>
      </c>
      <c r="J5" s="44">
        <f>I5/60</f>
        <v>0.5</v>
      </c>
      <c r="K5" s="1">
        <f>C28</f>
        <v>636</v>
      </c>
      <c r="L5" s="45">
        <f t="shared" si="0"/>
        <v>0.69092884302009783</v>
      </c>
    </row>
    <row r="6" spans="1:12" x14ac:dyDescent="0.2">
      <c r="A6" s="2" t="s">
        <v>11</v>
      </c>
      <c r="B6" s="3">
        <v>44298</v>
      </c>
      <c r="G6" s="1" t="s">
        <v>104</v>
      </c>
      <c r="H6" s="1">
        <v>10</v>
      </c>
      <c r="I6" s="1">
        <v>60</v>
      </c>
      <c r="J6" s="44">
        <f t="shared" ref="J6:J21" si="1">I6/60</f>
        <v>1</v>
      </c>
      <c r="K6" s="1">
        <f>C36</f>
        <v>598</v>
      </c>
      <c r="L6" s="45">
        <f t="shared" si="0"/>
        <v>0.64964693101575233</v>
      </c>
    </row>
    <row r="7" spans="1:12" x14ac:dyDescent="0.2">
      <c r="A7" s="2" t="s">
        <v>10</v>
      </c>
      <c r="G7" s="1" t="s">
        <v>104</v>
      </c>
      <c r="H7" s="1">
        <v>10</v>
      </c>
      <c r="I7" s="1">
        <v>90</v>
      </c>
      <c r="J7" s="44">
        <f t="shared" si="1"/>
        <v>1.5</v>
      </c>
      <c r="K7" s="1">
        <f>C44</f>
        <v>602</v>
      </c>
      <c r="L7" s="45">
        <f t="shared" si="0"/>
        <v>0.6539923954372624</v>
      </c>
    </row>
    <row r="8" spans="1:12" x14ac:dyDescent="0.2">
      <c r="A8" s="2" t="s">
        <v>9</v>
      </c>
      <c r="B8" s="2" t="s">
        <v>8</v>
      </c>
      <c r="G8" s="1" t="s">
        <v>104</v>
      </c>
      <c r="H8" s="1">
        <v>10</v>
      </c>
      <c r="I8" s="1">
        <v>120</v>
      </c>
      <c r="J8" s="44">
        <f t="shared" si="1"/>
        <v>2</v>
      </c>
      <c r="K8" s="1">
        <f>C52</f>
        <v>594</v>
      </c>
      <c r="L8" s="45">
        <f t="shared" si="0"/>
        <v>0.64530146659424226</v>
      </c>
    </row>
    <row r="9" spans="1:12" x14ac:dyDescent="0.2">
      <c r="A9" s="2" t="s">
        <v>7</v>
      </c>
      <c r="B9" s="2" t="s">
        <v>80</v>
      </c>
      <c r="G9" s="1" t="s">
        <v>104</v>
      </c>
      <c r="H9" s="1">
        <v>10</v>
      </c>
      <c r="I9" s="1">
        <v>150</v>
      </c>
      <c r="J9" s="44">
        <f t="shared" si="1"/>
        <v>2.5</v>
      </c>
      <c r="K9" s="1">
        <f>C60</f>
        <v>555</v>
      </c>
      <c r="L9" s="45">
        <f t="shared" si="0"/>
        <v>0.60293318848451927</v>
      </c>
    </row>
    <row r="10" spans="1:12" x14ac:dyDescent="0.2">
      <c r="G10" s="1" t="s">
        <v>104</v>
      </c>
      <c r="H10" s="1">
        <v>10</v>
      </c>
      <c r="I10" s="1">
        <v>180</v>
      </c>
      <c r="J10" s="44">
        <f t="shared" si="1"/>
        <v>3</v>
      </c>
      <c r="K10" s="1">
        <f>C68</f>
        <v>576</v>
      </c>
      <c r="L10" s="57">
        <f t="shared" si="0"/>
        <v>0.625746876697447</v>
      </c>
    </row>
    <row r="11" spans="1:12" x14ac:dyDescent="0.2">
      <c r="A11" s="2" t="s">
        <v>5</v>
      </c>
      <c r="B11" s="2" t="s">
        <v>4</v>
      </c>
      <c r="C11" s="2" t="s">
        <v>3</v>
      </c>
      <c r="D11" s="2" t="s">
        <v>2</v>
      </c>
      <c r="G11" s="1" t="s">
        <v>104</v>
      </c>
      <c r="H11" s="1">
        <v>10</v>
      </c>
      <c r="I11" s="1">
        <v>210</v>
      </c>
      <c r="J11" s="44">
        <f t="shared" si="1"/>
        <v>3.5</v>
      </c>
      <c r="K11" s="1">
        <f>C76</f>
        <v>580</v>
      </c>
      <c r="L11" s="45">
        <f t="shared" si="0"/>
        <v>0.63009234111895707</v>
      </c>
    </row>
    <row r="12" spans="1:12" x14ac:dyDescent="0.2">
      <c r="A12" s="2" t="s">
        <v>1</v>
      </c>
      <c r="B12" s="2" t="s">
        <v>1</v>
      </c>
      <c r="C12" s="2">
        <v>906</v>
      </c>
      <c r="D12" s="2" t="s">
        <v>0</v>
      </c>
      <c r="G12" s="1" t="s">
        <v>104</v>
      </c>
      <c r="H12" s="1">
        <v>10</v>
      </c>
      <c r="I12" s="1">
        <v>240</v>
      </c>
      <c r="J12" s="44">
        <f t="shared" si="1"/>
        <v>4</v>
      </c>
      <c r="K12" s="1">
        <f>C84</f>
        <v>598</v>
      </c>
      <c r="L12" s="45">
        <f t="shared" si="0"/>
        <v>0.64964693101575233</v>
      </c>
    </row>
    <row r="13" spans="1:12" x14ac:dyDescent="0.2">
      <c r="G13" s="46" t="s">
        <v>103</v>
      </c>
      <c r="H13" s="46">
        <v>8</v>
      </c>
      <c r="I13" s="46">
        <v>0</v>
      </c>
      <c r="J13" s="47">
        <f t="shared" si="1"/>
        <v>0</v>
      </c>
      <c r="K13" s="46">
        <f>C92</f>
        <v>627</v>
      </c>
      <c r="L13" s="48">
        <f t="shared" si="0"/>
        <v>0.6811515480717002</v>
      </c>
    </row>
    <row r="14" spans="1:12" x14ac:dyDescent="0.2">
      <c r="A14" s="2" t="s">
        <v>11</v>
      </c>
      <c r="B14" s="3">
        <v>44298</v>
      </c>
      <c r="G14" s="49" t="s">
        <v>104</v>
      </c>
      <c r="H14" s="49">
        <v>8</v>
      </c>
      <c r="I14" s="49">
        <v>0</v>
      </c>
      <c r="J14" s="50">
        <f t="shared" si="1"/>
        <v>0</v>
      </c>
      <c r="K14" s="49">
        <f>C100</f>
        <v>698</v>
      </c>
      <c r="L14" s="51">
        <f t="shared" si="0"/>
        <v>0.75828354155350353</v>
      </c>
    </row>
    <row r="15" spans="1:12" x14ac:dyDescent="0.2">
      <c r="A15" s="2" t="s">
        <v>10</v>
      </c>
      <c r="G15" s="49" t="s">
        <v>104</v>
      </c>
      <c r="H15" s="49">
        <v>8</v>
      </c>
      <c r="I15" s="49">
        <v>30</v>
      </c>
      <c r="J15" s="50">
        <f t="shared" si="1"/>
        <v>0.5</v>
      </c>
      <c r="K15" s="49">
        <f>C108</f>
        <v>524</v>
      </c>
      <c r="L15" s="51">
        <f t="shared" si="0"/>
        <v>0.56925583921781642</v>
      </c>
    </row>
    <row r="16" spans="1:12" x14ac:dyDescent="0.2">
      <c r="A16" s="2" t="s">
        <v>9</v>
      </c>
      <c r="B16" s="2" t="s">
        <v>8</v>
      </c>
      <c r="G16" s="49" t="s">
        <v>104</v>
      </c>
      <c r="H16" s="49">
        <v>8</v>
      </c>
      <c r="I16" s="49">
        <v>60</v>
      </c>
      <c r="J16" s="50">
        <f t="shared" si="1"/>
        <v>1</v>
      </c>
      <c r="K16" s="49">
        <f>C116</f>
        <v>512</v>
      </c>
      <c r="L16" s="58">
        <f t="shared" si="0"/>
        <v>0.55621944595328621</v>
      </c>
    </row>
    <row r="17" spans="1:12" x14ac:dyDescent="0.2">
      <c r="A17" s="2" t="s">
        <v>7</v>
      </c>
      <c r="B17" s="2" t="s">
        <v>81</v>
      </c>
      <c r="G17" s="49" t="s">
        <v>104</v>
      </c>
      <c r="H17" s="49">
        <v>8</v>
      </c>
      <c r="I17" s="49">
        <v>90</v>
      </c>
      <c r="J17" s="50">
        <f t="shared" si="1"/>
        <v>1.5</v>
      </c>
      <c r="K17" s="49">
        <f>C124</f>
        <v>519</v>
      </c>
      <c r="L17" s="51">
        <f t="shared" si="0"/>
        <v>0.56382400869092886</v>
      </c>
    </row>
    <row r="18" spans="1:12" x14ac:dyDescent="0.2">
      <c r="G18" s="49" t="s">
        <v>104</v>
      </c>
      <c r="H18" s="49">
        <v>8</v>
      </c>
      <c r="I18" s="49">
        <v>120</v>
      </c>
      <c r="J18" s="50">
        <f t="shared" si="1"/>
        <v>2</v>
      </c>
      <c r="K18" s="49">
        <f>'6 &amp; 4 mLh'!C12</f>
        <v>528</v>
      </c>
      <c r="L18" s="51">
        <f t="shared" si="0"/>
        <v>0.57360130363932649</v>
      </c>
    </row>
    <row r="19" spans="1:12" x14ac:dyDescent="0.2">
      <c r="A19" s="2" t="s">
        <v>5</v>
      </c>
      <c r="B19" s="2" t="s">
        <v>4</v>
      </c>
      <c r="C19" s="2" t="s">
        <v>3</v>
      </c>
      <c r="D19" s="2" t="s">
        <v>2</v>
      </c>
      <c r="G19" s="49" t="s">
        <v>104</v>
      </c>
      <c r="H19" s="49">
        <v>8</v>
      </c>
      <c r="I19" s="49">
        <v>150</v>
      </c>
      <c r="J19" s="50">
        <f t="shared" si="1"/>
        <v>2.5</v>
      </c>
      <c r="K19" s="49">
        <f>'6 &amp; 4 mLh'!C20</f>
        <v>545</v>
      </c>
      <c r="L19" s="51">
        <f t="shared" si="0"/>
        <v>0.59206952743074415</v>
      </c>
    </row>
    <row r="20" spans="1:12" x14ac:dyDescent="0.2">
      <c r="A20" s="2" t="s">
        <v>1</v>
      </c>
      <c r="B20" s="2" t="s">
        <v>1</v>
      </c>
      <c r="C20" s="2">
        <v>826</v>
      </c>
      <c r="D20" s="2" t="s">
        <v>0</v>
      </c>
      <c r="G20" s="49" t="s">
        <v>104</v>
      </c>
      <c r="H20" s="49">
        <v>8</v>
      </c>
      <c r="I20" s="49">
        <v>180</v>
      </c>
      <c r="J20" s="50">
        <f t="shared" si="1"/>
        <v>3</v>
      </c>
      <c r="K20" s="49">
        <f>'6 &amp; 4 mLh'!C28</f>
        <v>511</v>
      </c>
      <c r="L20" s="51">
        <f t="shared" si="0"/>
        <v>0.55513307984790872</v>
      </c>
    </row>
    <row r="21" spans="1:12" x14ac:dyDescent="0.2">
      <c r="G21" s="49" t="s">
        <v>104</v>
      </c>
      <c r="H21" s="49">
        <v>8</v>
      </c>
      <c r="I21" s="49">
        <v>210</v>
      </c>
      <c r="J21" s="50">
        <f t="shared" si="1"/>
        <v>3.5</v>
      </c>
      <c r="K21" s="49">
        <f>'6 &amp; 4 mLh'!C36</f>
        <v>530</v>
      </c>
      <c r="L21" s="51">
        <f t="shared" si="0"/>
        <v>0.57577403585008147</v>
      </c>
    </row>
    <row r="22" spans="1:12" x14ac:dyDescent="0.2">
      <c r="A22" s="2" t="s">
        <v>11</v>
      </c>
      <c r="B22" s="3">
        <v>44298</v>
      </c>
    </row>
    <row r="23" spans="1:12" x14ac:dyDescent="0.2">
      <c r="A23" s="2" t="s">
        <v>10</v>
      </c>
    </row>
    <row r="24" spans="1:12" x14ac:dyDescent="0.2">
      <c r="A24" s="2" t="s">
        <v>9</v>
      </c>
      <c r="B24" s="2" t="s">
        <v>8</v>
      </c>
    </row>
    <row r="25" spans="1:12" x14ac:dyDescent="0.2">
      <c r="A25" s="2" t="s">
        <v>7</v>
      </c>
      <c r="B25" s="2" t="s">
        <v>82</v>
      </c>
    </row>
    <row r="27" spans="1:12" x14ac:dyDescent="0.2">
      <c r="A27" s="2" t="s">
        <v>5</v>
      </c>
      <c r="B27" s="2" t="s">
        <v>4</v>
      </c>
      <c r="C27" s="2" t="s">
        <v>3</v>
      </c>
      <c r="D27" s="2" t="s">
        <v>2</v>
      </c>
    </row>
    <row r="28" spans="1:12" x14ac:dyDescent="0.2">
      <c r="A28" s="2" t="s">
        <v>1</v>
      </c>
      <c r="B28" s="2" t="s">
        <v>1</v>
      </c>
      <c r="C28" s="2">
        <v>636</v>
      </c>
      <c r="D28" s="2" t="s">
        <v>0</v>
      </c>
    </row>
    <row r="30" spans="1:12" x14ac:dyDescent="0.2">
      <c r="A30" s="2" t="s">
        <v>11</v>
      </c>
      <c r="B30" s="3">
        <v>44298</v>
      </c>
    </row>
    <row r="31" spans="1:12" x14ac:dyDescent="0.2">
      <c r="A31" s="2" t="s">
        <v>10</v>
      </c>
    </row>
    <row r="32" spans="1:12" x14ac:dyDescent="0.2">
      <c r="A32" s="2" t="s">
        <v>9</v>
      </c>
      <c r="B32" s="2" t="s">
        <v>8</v>
      </c>
    </row>
    <row r="33" spans="1:4" x14ac:dyDescent="0.2">
      <c r="A33" s="2" t="s">
        <v>7</v>
      </c>
      <c r="B33" s="2" t="s">
        <v>83</v>
      </c>
    </row>
    <row r="35" spans="1:4" x14ac:dyDescent="0.2">
      <c r="A35" s="2" t="s">
        <v>5</v>
      </c>
      <c r="B35" s="2" t="s">
        <v>4</v>
      </c>
      <c r="C35" s="2" t="s">
        <v>3</v>
      </c>
      <c r="D35" s="2" t="s">
        <v>2</v>
      </c>
    </row>
    <row r="36" spans="1:4" x14ac:dyDescent="0.2">
      <c r="A36" s="2" t="s">
        <v>1</v>
      </c>
      <c r="B36" s="2" t="s">
        <v>1</v>
      </c>
      <c r="C36" s="2">
        <v>598</v>
      </c>
      <c r="D36" s="2" t="s">
        <v>0</v>
      </c>
    </row>
    <row r="38" spans="1:4" x14ac:dyDescent="0.2">
      <c r="A38" s="2" t="s">
        <v>11</v>
      </c>
      <c r="B38" s="3">
        <v>44298</v>
      </c>
    </row>
    <row r="39" spans="1:4" x14ac:dyDescent="0.2">
      <c r="A39" s="2" t="s">
        <v>10</v>
      </c>
    </row>
    <row r="40" spans="1:4" x14ac:dyDescent="0.2">
      <c r="A40" s="2" t="s">
        <v>9</v>
      </c>
      <c r="B40" s="2" t="s">
        <v>8</v>
      </c>
    </row>
    <row r="41" spans="1:4" x14ac:dyDescent="0.2">
      <c r="A41" s="2" t="s">
        <v>7</v>
      </c>
      <c r="B41" s="2" t="s">
        <v>84</v>
      </c>
    </row>
    <row r="43" spans="1:4" x14ac:dyDescent="0.2">
      <c r="A43" s="2" t="s">
        <v>5</v>
      </c>
      <c r="B43" s="2" t="s">
        <v>4</v>
      </c>
      <c r="C43" s="2" t="s">
        <v>3</v>
      </c>
      <c r="D43" s="2" t="s">
        <v>2</v>
      </c>
    </row>
    <row r="44" spans="1:4" x14ac:dyDescent="0.2">
      <c r="A44" s="2" t="s">
        <v>1</v>
      </c>
      <c r="B44" s="2" t="s">
        <v>1</v>
      </c>
      <c r="C44" s="2">
        <v>602</v>
      </c>
      <c r="D44" s="2" t="s">
        <v>0</v>
      </c>
    </row>
    <row r="46" spans="1:4" x14ac:dyDescent="0.2">
      <c r="A46" s="2" t="s">
        <v>11</v>
      </c>
      <c r="B46" s="3">
        <v>44298</v>
      </c>
    </row>
    <row r="47" spans="1:4" x14ac:dyDescent="0.2">
      <c r="A47" s="2" t="s">
        <v>10</v>
      </c>
    </row>
    <row r="48" spans="1:4" x14ac:dyDescent="0.2">
      <c r="A48" s="2" t="s">
        <v>9</v>
      </c>
      <c r="B48" s="2" t="s">
        <v>8</v>
      </c>
    </row>
    <row r="49" spans="1:4" x14ac:dyDescent="0.2">
      <c r="A49" s="2" t="s">
        <v>7</v>
      </c>
      <c r="B49" s="2" t="s">
        <v>85</v>
      </c>
    </row>
    <row r="51" spans="1:4" x14ac:dyDescent="0.2">
      <c r="A51" s="2" t="s">
        <v>5</v>
      </c>
      <c r="B51" s="2" t="s">
        <v>4</v>
      </c>
      <c r="C51" s="2" t="s">
        <v>3</v>
      </c>
      <c r="D51" s="2" t="s">
        <v>2</v>
      </c>
    </row>
    <row r="52" spans="1:4" x14ac:dyDescent="0.2">
      <c r="A52" s="2" t="s">
        <v>1</v>
      </c>
      <c r="B52" s="2" t="s">
        <v>1</v>
      </c>
      <c r="C52" s="2">
        <v>594</v>
      </c>
      <c r="D52" s="2" t="s">
        <v>0</v>
      </c>
    </row>
    <row r="54" spans="1:4" x14ac:dyDescent="0.2">
      <c r="A54" s="2" t="s">
        <v>11</v>
      </c>
      <c r="B54" s="3">
        <v>44298</v>
      </c>
    </row>
    <row r="55" spans="1:4" x14ac:dyDescent="0.2">
      <c r="A55" s="2" t="s">
        <v>10</v>
      </c>
    </row>
    <row r="56" spans="1:4" x14ac:dyDescent="0.2">
      <c r="A56" s="2" t="s">
        <v>9</v>
      </c>
      <c r="B56" s="2" t="s">
        <v>8</v>
      </c>
    </row>
    <row r="57" spans="1:4" x14ac:dyDescent="0.2">
      <c r="A57" s="2" t="s">
        <v>7</v>
      </c>
      <c r="B57" s="2" t="s">
        <v>86</v>
      </c>
    </row>
    <row r="59" spans="1:4" x14ac:dyDescent="0.2">
      <c r="A59" s="2" t="s">
        <v>5</v>
      </c>
      <c r="B59" s="2" t="s">
        <v>4</v>
      </c>
      <c r="C59" s="2" t="s">
        <v>3</v>
      </c>
      <c r="D59" s="2" t="s">
        <v>2</v>
      </c>
    </row>
    <row r="60" spans="1:4" x14ac:dyDescent="0.2">
      <c r="A60" s="2" t="s">
        <v>1</v>
      </c>
      <c r="B60" s="2" t="s">
        <v>1</v>
      </c>
      <c r="C60" s="2">
        <v>555</v>
      </c>
      <c r="D60" s="2" t="s">
        <v>0</v>
      </c>
    </row>
    <row r="62" spans="1:4" x14ac:dyDescent="0.2">
      <c r="A62" s="2" t="s">
        <v>11</v>
      </c>
      <c r="B62" s="3">
        <v>44298</v>
      </c>
    </row>
    <row r="63" spans="1:4" x14ac:dyDescent="0.2">
      <c r="A63" s="2" t="s">
        <v>10</v>
      </c>
    </row>
    <row r="64" spans="1:4" x14ac:dyDescent="0.2">
      <c r="A64" s="2" t="s">
        <v>9</v>
      </c>
      <c r="B64" s="2" t="s">
        <v>8</v>
      </c>
    </row>
    <row r="65" spans="1:4" x14ac:dyDescent="0.2">
      <c r="A65" s="2" t="s">
        <v>7</v>
      </c>
      <c r="B65" s="2" t="s">
        <v>87</v>
      </c>
    </row>
    <row r="67" spans="1:4" x14ac:dyDescent="0.2">
      <c r="A67" s="2" t="s">
        <v>5</v>
      </c>
      <c r="B67" s="2" t="s">
        <v>4</v>
      </c>
      <c r="C67" s="2" t="s">
        <v>3</v>
      </c>
      <c r="D67" s="2" t="s">
        <v>2</v>
      </c>
    </row>
    <row r="68" spans="1:4" x14ac:dyDescent="0.2">
      <c r="A68" s="2" t="s">
        <v>1</v>
      </c>
      <c r="B68" s="2" t="s">
        <v>1</v>
      </c>
      <c r="C68" s="2">
        <v>576</v>
      </c>
      <c r="D68" s="2" t="s">
        <v>0</v>
      </c>
    </row>
    <row r="70" spans="1:4" x14ac:dyDescent="0.2">
      <c r="A70" s="2" t="s">
        <v>11</v>
      </c>
      <c r="B70" s="3">
        <v>44298</v>
      </c>
    </row>
    <row r="71" spans="1:4" x14ac:dyDescent="0.2">
      <c r="A71" s="2" t="s">
        <v>10</v>
      </c>
    </row>
    <row r="72" spans="1:4" x14ac:dyDescent="0.2">
      <c r="A72" s="2" t="s">
        <v>9</v>
      </c>
      <c r="B72" s="2" t="s">
        <v>8</v>
      </c>
    </row>
    <row r="73" spans="1:4" x14ac:dyDescent="0.2">
      <c r="A73" s="2" t="s">
        <v>7</v>
      </c>
      <c r="B73" s="2" t="s">
        <v>88</v>
      </c>
    </row>
    <row r="75" spans="1:4" x14ac:dyDescent="0.2">
      <c r="A75" s="2" t="s">
        <v>5</v>
      </c>
      <c r="B75" s="2" t="s">
        <v>4</v>
      </c>
      <c r="C75" s="2" t="s">
        <v>3</v>
      </c>
      <c r="D75" s="2" t="s">
        <v>2</v>
      </c>
    </row>
    <row r="76" spans="1:4" x14ac:dyDescent="0.2">
      <c r="A76" s="2" t="s">
        <v>1</v>
      </c>
      <c r="B76" s="2" t="s">
        <v>1</v>
      </c>
      <c r="C76" s="2">
        <v>580</v>
      </c>
      <c r="D76" s="2" t="s">
        <v>0</v>
      </c>
    </row>
    <row r="78" spans="1:4" x14ac:dyDescent="0.2">
      <c r="A78" s="2" t="s">
        <v>11</v>
      </c>
      <c r="B78" s="3">
        <v>44298</v>
      </c>
    </row>
    <row r="79" spans="1:4" x14ac:dyDescent="0.2">
      <c r="A79" s="2" t="s">
        <v>10</v>
      </c>
    </row>
    <row r="80" spans="1:4" x14ac:dyDescent="0.2">
      <c r="A80" s="2" t="s">
        <v>9</v>
      </c>
      <c r="B80" s="2" t="s">
        <v>8</v>
      </c>
    </row>
    <row r="81" spans="1:4" x14ac:dyDescent="0.2">
      <c r="A81" s="2" t="s">
        <v>7</v>
      </c>
      <c r="B81" s="2" t="s">
        <v>89</v>
      </c>
    </row>
    <row r="83" spans="1:4" x14ac:dyDescent="0.2">
      <c r="A83" s="2" t="s">
        <v>5</v>
      </c>
      <c r="B83" s="2" t="s">
        <v>4</v>
      </c>
      <c r="C83" s="2" t="s">
        <v>3</v>
      </c>
      <c r="D83" s="2" t="s">
        <v>2</v>
      </c>
    </row>
    <row r="84" spans="1:4" x14ac:dyDescent="0.2">
      <c r="A84" s="2" t="s">
        <v>1</v>
      </c>
      <c r="B84" s="2" t="s">
        <v>1</v>
      </c>
      <c r="C84" s="2">
        <v>598</v>
      </c>
      <c r="D84" s="2" t="s">
        <v>0</v>
      </c>
    </row>
    <row r="86" spans="1:4" x14ac:dyDescent="0.2">
      <c r="A86" s="2" t="s">
        <v>11</v>
      </c>
      <c r="B86" s="3">
        <v>44298</v>
      </c>
    </row>
    <row r="87" spans="1:4" x14ac:dyDescent="0.2">
      <c r="A87" s="2" t="s">
        <v>10</v>
      </c>
    </row>
    <row r="88" spans="1:4" x14ac:dyDescent="0.2">
      <c r="A88" s="2" t="s">
        <v>9</v>
      </c>
      <c r="B88" s="2" t="s">
        <v>8</v>
      </c>
    </row>
    <row r="89" spans="1:4" x14ac:dyDescent="0.2">
      <c r="A89" s="2" t="s">
        <v>7</v>
      </c>
      <c r="B89" s="2" t="s">
        <v>90</v>
      </c>
    </row>
    <row r="91" spans="1:4" x14ac:dyDescent="0.2">
      <c r="A91" s="2" t="s">
        <v>5</v>
      </c>
      <c r="B91" s="2" t="s">
        <v>4</v>
      </c>
      <c r="C91" s="2" t="s">
        <v>3</v>
      </c>
      <c r="D91" s="2" t="s">
        <v>2</v>
      </c>
    </row>
    <row r="92" spans="1:4" x14ac:dyDescent="0.2">
      <c r="A92" s="2" t="s">
        <v>1</v>
      </c>
      <c r="B92" s="2" t="s">
        <v>1</v>
      </c>
      <c r="C92" s="2">
        <v>627</v>
      </c>
      <c r="D92" s="2" t="s">
        <v>0</v>
      </c>
    </row>
    <row r="94" spans="1:4" x14ac:dyDescent="0.2">
      <c r="A94" s="2" t="s">
        <v>11</v>
      </c>
      <c r="B94" s="3">
        <v>44298</v>
      </c>
    </row>
    <row r="95" spans="1:4" x14ac:dyDescent="0.2">
      <c r="A95" s="2" t="s">
        <v>10</v>
      </c>
    </row>
    <row r="96" spans="1:4" x14ac:dyDescent="0.2">
      <c r="A96" s="2" t="s">
        <v>9</v>
      </c>
      <c r="B96" s="2" t="s">
        <v>8</v>
      </c>
    </row>
    <row r="97" spans="1:4" x14ac:dyDescent="0.2">
      <c r="A97" s="2" t="s">
        <v>7</v>
      </c>
      <c r="B97" s="2" t="s">
        <v>91</v>
      </c>
    </row>
    <row r="99" spans="1:4" x14ac:dyDescent="0.2">
      <c r="A99" s="2" t="s">
        <v>5</v>
      </c>
      <c r="B99" s="2" t="s">
        <v>4</v>
      </c>
      <c r="C99" s="2" t="s">
        <v>3</v>
      </c>
      <c r="D99" s="2" t="s">
        <v>2</v>
      </c>
    </row>
    <row r="100" spans="1:4" x14ac:dyDescent="0.2">
      <c r="A100" s="2" t="s">
        <v>1</v>
      </c>
      <c r="B100" s="2" t="s">
        <v>1</v>
      </c>
      <c r="C100" s="2">
        <v>698</v>
      </c>
      <c r="D100" s="2" t="s">
        <v>0</v>
      </c>
    </row>
    <row r="102" spans="1:4" x14ac:dyDescent="0.2">
      <c r="A102" s="2" t="s">
        <v>11</v>
      </c>
      <c r="B102" s="3">
        <v>44298</v>
      </c>
    </row>
    <row r="103" spans="1:4" x14ac:dyDescent="0.2">
      <c r="A103" s="2" t="s">
        <v>10</v>
      </c>
    </row>
    <row r="104" spans="1:4" x14ac:dyDescent="0.2">
      <c r="A104" s="2" t="s">
        <v>9</v>
      </c>
      <c r="B104" s="2" t="s">
        <v>8</v>
      </c>
    </row>
    <row r="105" spans="1:4" x14ac:dyDescent="0.2">
      <c r="A105" s="2" t="s">
        <v>7</v>
      </c>
      <c r="B105" s="2" t="s">
        <v>92</v>
      </c>
    </row>
    <row r="107" spans="1:4" x14ac:dyDescent="0.2">
      <c r="A107" s="2" t="s">
        <v>5</v>
      </c>
      <c r="B107" s="2" t="s">
        <v>4</v>
      </c>
      <c r="C107" s="2" t="s">
        <v>3</v>
      </c>
      <c r="D107" s="2" t="s">
        <v>2</v>
      </c>
    </row>
    <row r="108" spans="1:4" x14ac:dyDescent="0.2">
      <c r="A108" s="2" t="s">
        <v>1</v>
      </c>
      <c r="B108" s="2" t="s">
        <v>1</v>
      </c>
      <c r="C108" s="2">
        <v>524</v>
      </c>
      <c r="D108" s="2" t="s">
        <v>0</v>
      </c>
    </row>
    <row r="110" spans="1:4" x14ac:dyDescent="0.2">
      <c r="A110" s="2" t="s">
        <v>11</v>
      </c>
      <c r="B110" s="3">
        <v>44298</v>
      </c>
    </row>
    <row r="111" spans="1:4" x14ac:dyDescent="0.2">
      <c r="A111" s="2" t="s">
        <v>10</v>
      </c>
    </row>
    <row r="112" spans="1:4" x14ac:dyDescent="0.2">
      <c r="A112" s="2" t="s">
        <v>9</v>
      </c>
      <c r="B112" s="2" t="s">
        <v>8</v>
      </c>
    </row>
    <row r="113" spans="1:4" x14ac:dyDescent="0.2">
      <c r="A113" s="2" t="s">
        <v>7</v>
      </c>
      <c r="B113" s="2" t="s">
        <v>93</v>
      </c>
    </row>
    <row r="115" spans="1:4" x14ac:dyDescent="0.2">
      <c r="A115" s="2" t="s">
        <v>5</v>
      </c>
      <c r="B115" s="2" t="s">
        <v>4</v>
      </c>
      <c r="C115" s="2" t="s">
        <v>3</v>
      </c>
      <c r="D115" s="2" t="s">
        <v>2</v>
      </c>
    </row>
    <row r="116" spans="1:4" x14ac:dyDescent="0.2">
      <c r="A116" s="2" t="s">
        <v>1</v>
      </c>
      <c r="B116" s="2" t="s">
        <v>1</v>
      </c>
      <c r="C116" s="2">
        <v>512</v>
      </c>
      <c r="D116" s="2" t="s">
        <v>0</v>
      </c>
    </row>
    <row r="118" spans="1:4" x14ac:dyDescent="0.2">
      <c r="A118" s="2" t="s">
        <v>11</v>
      </c>
      <c r="B118" s="3">
        <v>44298</v>
      </c>
    </row>
    <row r="119" spans="1:4" x14ac:dyDescent="0.2">
      <c r="A119" s="2" t="s">
        <v>10</v>
      </c>
    </row>
    <row r="120" spans="1:4" x14ac:dyDescent="0.2">
      <c r="A120" s="2" t="s">
        <v>9</v>
      </c>
      <c r="B120" s="2" t="s">
        <v>8</v>
      </c>
    </row>
    <row r="121" spans="1:4" x14ac:dyDescent="0.2">
      <c r="A121" s="2" t="s">
        <v>7</v>
      </c>
      <c r="B121" s="2" t="s">
        <v>94</v>
      </c>
    </row>
    <row r="123" spans="1:4" x14ac:dyDescent="0.2">
      <c r="A123" s="2" t="s">
        <v>5</v>
      </c>
      <c r="B123" s="2" t="s">
        <v>4</v>
      </c>
      <c r="C123" s="2" t="s">
        <v>3</v>
      </c>
      <c r="D123" s="2" t="s">
        <v>2</v>
      </c>
    </row>
    <row r="124" spans="1:4" x14ac:dyDescent="0.2">
      <c r="A124" s="2" t="s">
        <v>1</v>
      </c>
      <c r="B124" s="2" t="s">
        <v>1</v>
      </c>
      <c r="C124" s="2">
        <v>519</v>
      </c>
      <c r="D124" s="2" t="s">
        <v>0</v>
      </c>
    </row>
    <row r="126" spans="1:4" x14ac:dyDescent="0.2">
      <c r="A126" s="2" t="s">
        <v>11</v>
      </c>
      <c r="B126" s="3">
        <v>44298</v>
      </c>
    </row>
    <row r="127" spans="1:4" x14ac:dyDescent="0.2">
      <c r="A127" s="2" t="s">
        <v>10</v>
      </c>
    </row>
    <row r="128" spans="1:4" x14ac:dyDescent="0.2">
      <c r="A128" s="2" t="s">
        <v>9</v>
      </c>
      <c r="B128" s="2" t="s">
        <v>8</v>
      </c>
    </row>
    <row r="129" spans="1:4" x14ac:dyDescent="0.2">
      <c r="A129" s="2" t="s">
        <v>7</v>
      </c>
      <c r="B129" s="2" t="s">
        <v>95</v>
      </c>
    </row>
    <row r="131" spans="1:4" x14ac:dyDescent="0.2">
      <c r="A131" s="2" t="s">
        <v>5</v>
      </c>
      <c r="B131" s="2" t="s">
        <v>4</v>
      </c>
      <c r="C131" s="2" t="s">
        <v>3</v>
      </c>
      <c r="D131" s="2" t="s">
        <v>2</v>
      </c>
    </row>
    <row r="132" spans="1:4" x14ac:dyDescent="0.2">
      <c r="A132" s="2" t="s">
        <v>1</v>
      </c>
      <c r="B132" s="2" t="s">
        <v>1</v>
      </c>
      <c r="C132" s="2">
        <v>905</v>
      </c>
      <c r="D132" s="2" t="s">
        <v>0</v>
      </c>
    </row>
    <row r="134" spans="1:4" x14ac:dyDescent="0.2">
      <c r="A134" s="2" t="s">
        <v>11</v>
      </c>
      <c r="B134" s="3">
        <v>44298</v>
      </c>
    </row>
    <row r="135" spans="1:4" x14ac:dyDescent="0.2">
      <c r="A135" s="2" t="s">
        <v>10</v>
      </c>
    </row>
    <row r="136" spans="1:4" x14ac:dyDescent="0.2">
      <c r="A136" s="2" t="s">
        <v>9</v>
      </c>
      <c r="B136" s="2" t="s">
        <v>8</v>
      </c>
    </row>
    <row r="137" spans="1:4" x14ac:dyDescent="0.2">
      <c r="A137" s="2" t="s">
        <v>7</v>
      </c>
      <c r="B137" s="2" t="s">
        <v>96</v>
      </c>
    </row>
    <row r="139" spans="1:4" x14ac:dyDescent="0.2">
      <c r="A139" s="2" t="s">
        <v>5</v>
      </c>
      <c r="B139" s="2" t="s">
        <v>4</v>
      </c>
      <c r="C139" s="2" t="s">
        <v>3</v>
      </c>
      <c r="D139" s="2" t="s">
        <v>2</v>
      </c>
    </row>
    <row r="140" spans="1:4" x14ac:dyDescent="0.2">
      <c r="A140" s="2" t="s">
        <v>1</v>
      </c>
      <c r="B140" s="2" t="s">
        <v>1</v>
      </c>
      <c r="C140" s="2">
        <v>936</v>
      </c>
      <c r="D140" s="2" t="s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64"/>
  <sheetViews>
    <sheetView workbookViewId="0">
      <selection activeCell="K9" sqref="K9"/>
    </sheetView>
  </sheetViews>
  <sheetFormatPr baseColWidth="10" defaultColWidth="8.83203125" defaultRowHeight="15" x14ac:dyDescent="0.2"/>
  <cols>
    <col min="1" max="1" width="18.33203125" style="2" bestFit="1" customWidth="1"/>
    <col min="2" max="2" width="14" style="2" bestFit="1" customWidth="1"/>
    <col min="3" max="3" width="6.5" style="2" bestFit="1" customWidth="1"/>
    <col min="4" max="4" width="5.5" style="2" bestFit="1" customWidth="1"/>
    <col min="5" max="16384" width="8.83203125" style="1"/>
  </cols>
  <sheetData>
    <row r="1" spans="1:12" ht="16" x14ac:dyDescent="0.2">
      <c r="A1" s="2" t="s">
        <v>25</v>
      </c>
      <c r="B1" s="3">
        <v>44307</v>
      </c>
      <c r="G1" s="41"/>
      <c r="H1" s="41"/>
      <c r="I1" s="41"/>
      <c r="J1" s="41"/>
      <c r="K1" s="41" t="s">
        <v>97</v>
      </c>
      <c r="L1" s="6">
        <f>Summary!T5</f>
        <v>910</v>
      </c>
    </row>
    <row r="2" spans="1:12" x14ac:dyDescent="0.2">
      <c r="A2" s="2" t="s">
        <v>24</v>
      </c>
      <c r="B2" s="2" t="s">
        <v>23</v>
      </c>
      <c r="G2" s="42" t="s">
        <v>98</v>
      </c>
      <c r="H2" s="42" t="s">
        <v>43</v>
      </c>
      <c r="I2" s="41" t="s">
        <v>99</v>
      </c>
      <c r="J2" s="41" t="s">
        <v>100</v>
      </c>
      <c r="K2" s="41" t="s">
        <v>101</v>
      </c>
      <c r="L2" s="41" t="s">
        <v>28</v>
      </c>
    </row>
    <row r="3" spans="1:12" x14ac:dyDescent="0.2">
      <c r="A3" s="2" t="s">
        <v>22</v>
      </c>
      <c r="B3" s="2" t="s">
        <v>20</v>
      </c>
      <c r="G3" s="1" t="s">
        <v>103</v>
      </c>
      <c r="H3" s="1">
        <v>10</v>
      </c>
      <c r="I3" s="52">
        <f>J3*60</f>
        <v>0</v>
      </c>
      <c r="J3" s="1">
        <v>0</v>
      </c>
      <c r="K3" s="1">
        <f>C44</f>
        <v>956</v>
      </c>
      <c r="L3" s="45">
        <f>K3/$L$1</f>
        <v>1.0505494505494506</v>
      </c>
    </row>
    <row r="4" spans="1:12" x14ac:dyDescent="0.2">
      <c r="A4" s="2" t="s">
        <v>21</v>
      </c>
      <c r="B4" s="2" t="s">
        <v>20</v>
      </c>
      <c r="G4" s="1" t="s">
        <v>103</v>
      </c>
      <c r="H4" s="1">
        <v>6</v>
      </c>
      <c r="I4" s="52">
        <f t="shared" ref="I4:I18" si="0">J4*60</f>
        <v>0</v>
      </c>
      <c r="J4" s="1">
        <v>0</v>
      </c>
      <c r="K4" s="1">
        <f>C52</f>
        <v>895</v>
      </c>
      <c r="L4" s="45">
        <f t="shared" ref="L4:L18" si="1">K4/$L$1</f>
        <v>0.98351648351648346</v>
      </c>
    </row>
    <row r="5" spans="1:12" x14ac:dyDescent="0.2">
      <c r="G5" s="1" t="s">
        <v>104</v>
      </c>
      <c r="H5" s="1">
        <v>6</v>
      </c>
      <c r="I5" s="52">
        <f t="shared" si="0"/>
        <v>0</v>
      </c>
      <c r="J5" s="1">
        <v>0</v>
      </c>
      <c r="K5" s="1">
        <f>C60</f>
        <v>818</v>
      </c>
      <c r="L5" s="45">
        <f t="shared" si="1"/>
        <v>0.89890109890109893</v>
      </c>
    </row>
    <row r="6" spans="1:12" x14ac:dyDescent="0.2">
      <c r="A6" s="2" t="s">
        <v>11</v>
      </c>
      <c r="B6" s="3">
        <v>44299</v>
      </c>
      <c r="G6" s="1" t="s">
        <v>104</v>
      </c>
      <c r="H6" s="1">
        <v>6</v>
      </c>
      <c r="I6" s="52">
        <f t="shared" si="0"/>
        <v>30</v>
      </c>
      <c r="J6" s="1">
        <v>0.5</v>
      </c>
      <c r="K6" s="1">
        <f>C68</f>
        <v>517</v>
      </c>
      <c r="L6" s="45">
        <f t="shared" si="1"/>
        <v>0.56813186813186811</v>
      </c>
    </row>
    <row r="7" spans="1:12" x14ac:dyDescent="0.2">
      <c r="A7" s="2" t="s">
        <v>10</v>
      </c>
      <c r="G7" s="1" t="s">
        <v>104</v>
      </c>
      <c r="H7" s="1">
        <v>6</v>
      </c>
      <c r="I7" s="52">
        <f t="shared" si="0"/>
        <v>60</v>
      </c>
      <c r="J7" s="1">
        <v>1</v>
      </c>
      <c r="K7" s="1">
        <f>C76</f>
        <v>476</v>
      </c>
      <c r="L7" s="45">
        <f t="shared" si="1"/>
        <v>0.52307692307692311</v>
      </c>
    </row>
    <row r="8" spans="1:12" x14ac:dyDescent="0.2">
      <c r="A8" s="2" t="s">
        <v>9</v>
      </c>
      <c r="B8" s="2" t="s">
        <v>8</v>
      </c>
      <c r="G8" s="1" t="s">
        <v>104</v>
      </c>
      <c r="H8" s="1">
        <v>6</v>
      </c>
      <c r="I8" s="52">
        <f t="shared" si="0"/>
        <v>120</v>
      </c>
      <c r="J8" s="1">
        <v>2</v>
      </c>
      <c r="K8" s="1">
        <f>C84</f>
        <v>496</v>
      </c>
      <c r="L8" s="45">
        <f t="shared" si="1"/>
        <v>0.54505494505494501</v>
      </c>
    </row>
    <row r="9" spans="1:12" x14ac:dyDescent="0.2">
      <c r="A9" s="2" t="s">
        <v>7</v>
      </c>
      <c r="B9" s="2" t="s">
        <v>60</v>
      </c>
      <c r="G9" s="1" t="s">
        <v>104</v>
      </c>
      <c r="H9" s="1">
        <v>6</v>
      </c>
      <c r="I9" s="52">
        <f t="shared" si="0"/>
        <v>180</v>
      </c>
      <c r="J9" s="1">
        <v>3</v>
      </c>
      <c r="K9" s="1">
        <f>C92</f>
        <v>484</v>
      </c>
      <c r="L9" s="57">
        <f t="shared" si="1"/>
        <v>0.53186813186813187</v>
      </c>
    </row>
    <row r="10" spans="1:12" x14ac:dyDescent="0.2">
      <c r="G10" s="1" t="s">
        <v>104</v>
      </c>
      <c r="H10" s="1">
        <v>6</v>
      </c>
      <c r="I10" s="52">
        <f t="shared" si="0"/>
        <v>210</v>
      </c>
      <c r="J10" s="1">
        <v>3.5</v>
      </c>
      <c r="K10" s="1">
        <f>C100</f>
        <v>485</v>
      </c>
      <c r="L10" s="45">
        <f t="shared" si="1"/>
        <v>0.53296703296703296</v>
      </c>
    </row>
    <row r="11" spans="1:12" x14ac:dyDescent="0.2">
      <c r="A11" s="2" t="s">
        <v>5</v>
      </c>
      <c r="B11" s="2" t="s">
        <v>4</v>
      </c>
      <c r="C11" s="2" t="s">
        <v>3</v>
      </c>
      <c r="D11" s="2" t="s">
        <v>2</v>
      </c>
      <c r="G11" s="1" t="s">
        <v>104</v>
      </c>
      <c r="H11" s="1">
        <v>6</v>
      </c>
      <c r="I11" s="52">
        <f t="shared" si="0"/>
        <v>240</v>
      </c>
      <c r="J11" s="1">
        <v>4</v>
      </c>
      <c r="K11" s="1">
        <f>C108</f>
        <v>484</v>
      </c>
      <c r="L11" s="45">
        <f t="shared" si="1"/>
        <v>0.53186813186813187</v>
      </c>
    </row>
    <row r="12" spans="1:12" x14ac:dyDescent="0.2">
      <c r="A12" s="2" t="s">
        <v>1</v>
      </c>
      <c r="B12" s="2" t="s">
        <v>1</v>
      </c>
      <c r="C12" s="2">
        <v>528</v>
      </c>
      <c r="D12" s="2" t="s">
        <v>0</v>
      </c>
      <c r="G12" s="1" t="s">
        <v>103</v>
      </c>
      <c r="H12" s="1">
        <v>4</v>
      </c>
      <c r="I12" s="52">
        <f t="shared" si="0"/>
        <v>0</v>
      </c>
      <c r="J12" s="1">
        <v>0</v>
      </c>
      <c r="K12" s="1">
        <f>C116</f>
        <v>681</v>
      </c>
      <c r="L12" s="45">
        <f t="shared" si="1"/>
        <v>0.74835164835164836</v>
      </c>
    </row>
    <row r="13" spans="1:12" x14ac:dyDescent="0.2">
      <c r="G13" s="1" t="s">
        <v>104</v>
      </c>
      <c r="H13" s="1">
        <v>4</v>
      </c>
      <c r="I13" s="52">
        <f t="shared" si="0"/>
        <v>0</v>
      </c>
      <c r="J13" s="1">
        <v>0</v>
      </c>
      <c r="K13" s="1">
        <f>C124</f>
        <v>747</v>
      </c>
      <c r="L13" s="45">
        <f t="shared" si="1"/>
        <v>0.82087912087912085</v>
      </c>
    </row>
    <row r="14" spans="1:12" x14ac:dyDescent="0.2">
      <c r="A14" s="2" t="s">
        <v>11</v>
      </c>
      <c r="B14" s="3">
        <v>44299</v>
      </c>
      <c r="G14" s="1" t="s">
        <v>104</v>
      </c>
      <c r="H14" s="1">
        <v>4</v>
      </c>
      <c r="I14" s="52">
        <f t="shared" si="0"/>
        <v>30</v>
      </c>
      <c r="J14" s="1">
        <v>0.5</v>
      </c>
      <c r="K14" s="1">
        <f>C132</f>
        <v>427</v>
      </c>
      <c r="L14" s="45">
        <f t="shared" si="1"/>
        <v>0.46923076923076923</v>
      </c>
    </row>
    <row r="15" spans="1:12" x14ac:dyDescent="0.2">
      <c r="A15" s="2" t="s">
        <v>10</v>
      </c>
      <c r="G15" s="1" t="s">
        <v>104</v>
      </c>
      <c r="H15" s="1">
        <v>4</v>
      </c>
      <c r="I15" s="52">
        <f t="shared" si="0"/>
        <v>60</v>
      </c>
      <c r="J15" s="1">
        <v>1</v>
      </c>
      <c r="K15" s="1">
        <f>C140</f>
        <v>437</v>
      </c>
      <c r="L15" s="45">
        <f t="shared" si="1"/>
        <v>0.48021978021978023</v>
      </c>
    </row>
    <row r="16" spans="1:12" x14ac:dyDescent="0.2">
      <c r="A16" s="2" t="s">
        <v>9</v>
      </c>
      <c r="B16" s="2" t="s">
        <v>8</v>
      </c>
      <c r="G16" s="1" t="s">
        <v>104</v>
      </c>
      <c r="H16" s="1">
        <v>4</v>
      </c>
      <c r="I16" s="52">
        <f t="shared" si="0"/>
        <v>120</v>
      </c>
      <c r="J16" s="1">
        <v>2</v>
      </c>
      <c r="K16" s="1">
        <f>C148</f>
        <v>430</v>
      </c>
      <c r="L16" s="45">
        <f t="shared" si="1"/>
        <v>0.47252747252747251</v>
      </c>
    </row>
    <row r="17" spans="1:12" x14ac:dyDescent="0.2">
      <c r="A17" s="2" t="s">
        <v>7</v>
      </c>
      <c r="B17" s="2" t="s">
        <v>61</v>
      </c>
      <c r="G17" s="1" t="s">
        <v>104</v>
      </c>
      <c r="H17" s="1">
        <v>4</v>
      </c>
      <c r="I17" s="52">
        <f t="shared" si="0"/>
        <v>180</v>
      </c>
      <c r="J17" s="1">
        <v>3</v>
      </c>
      <c r="K17" s="1">
        <f>'2 &amp; 1 mLh'!C12</f>
        <v>403</v>
      </c>
      <c r="L17" s="57">
        <f t="shared" si="1"/>
        <v>0.44285714285714284</v>
      </c>
    </row>
    <row r="18" spans="1:12" x14ac:dyDescent="0.2">
      <c r="G18" s="1" t="s">
        <v>104</v>
      </c>
      <c r="H18" s="1">
        <v>4</v>
      </c>
      <c r="I18" s="52">
        <f t="shared" si="0"/>
        <v>210</v>
      </c>
      <c r="J18" s="1">
        <v>3.5</v>
      </c>
      <c r="K18" s="1">
        <f>'2 &amp; 1 mLh'!C20</f>
        <v>410</v>
      </c>
      <c r="L18" s="45">
        <f t="shared" si="1"/>
        <v>0.45054945054945056</v>
      </c>
    </row>
    <row r="19" spans="1:12" x14ac:dyDescent="0.2">
      <c r="A19" s="2" t="s">
        <v>5</v>
      </c>
      <c r="B19" s="2" t="s">
        <v>4</v>
      </c>
      <c r="C19" s="2" t="s">
        <v>3</v>
      </c>
      <c r="D19" s="2" t="s">
        <v>2</v>
      </c>
    </row>
    <row r="20" spans="1:12" x14ac:dyDescent="0.2">
      <c r="A20" s="2" t="s">
        <v>1</v>
      </c>
      <c r="B20" s="2" t="s">
        <v>1</v>
      </c>
      <c r="C20" s="2">
        <v>545</v>
      </c>
      <c r="D20" s="2" t="s">
        <v>0</v>
      </c>
    </row>
    <row r="22" spans="1:12" x14ac:dyDescent="0.2">
      <c r="A22" s="2" t="s">
        <v>11</v>
      </c>
      <c r="B22" s="3">
        <v>44299</v>
      </c>
    </row>
    <row r="23" spans="1:12" x14ac:dyDescent="0.2">
      <c r="A23" s="2" t="s">
        <v>10</v>
      </c>
    </row>
    <row r="24" spans="1:12" x14ac:dyDescent="0.2">
      <c r="A24" s="2" t="s">
        <v>9</v>
      </c>
      <c r="B24" s="2" t="s">
        <v>8</v>
      </c>
    </row>
    <row r="25" spans="1:12" x14ac:dyDescent="0.2">
      <c r="A25" s="2" t="s">
        <v>7</v>
      </c>
      <c r="B25" s="2" t="s">
        <v>62</v>
      </c>
    </row>
    <row r="27" spans="1:12" x14ac:dyDescent="0.2">
      <c r="A27" s="2" t="s">
        <v>5</v>
      </c>
      <c r="B27" s="2" t="s">
        <v>4</v>
      </c>
      <c r="C27" s="2" t="s">
        <v>3</v>
      </c>
      <c r="D27" s="2" t="s">
        <v>2</v>
      </c>
    </row>
    <row r="28" spans="1:12" x14ac:dyDescent="0.2">
      <c r="A28" s="2" t="s">
        <v>1</v>
      </c>
      <c r="B28" s="2" t="s">
        <v>1</v>
      </c>
      <c r="C28" s="2">
        <v>511</v>
      </c>
      <c r="D28" s="2" t="s">
        <v>0</v>
      </c>
    </row>
    <row r="30" spans="1:12" x14ac:dyDescent="0.2">
      <c r="A30" s="2" t="s">
        <v>11</v>
      </c>
      <c r="B30" s="3">
        <v>44299</v>
      </c>
    </row>
    <row r="31" spans="1:12" x14ac:dyDescent="0.2">
      <c r="A31" s="2" t="s">
        <v>10</v>
      </c>
    </row>
    <row r="32" spans="1:12" x14ac:dyDescent="0.2">
      <c r="A32" s="2" t="s">
        <v>9</v>
      </c>
      <c r="B32" s="2" t="s">
        <v>8</v>
      </c>
    </row>
    <row r="33" spans="1:4" x14ac:dyDescent="0.2">
      <c r="A33" s="2" t="s">
        <v>7</v>
      </c>
      <c r="B33" s="2" t="s">
        <v>63</v>
      </c>
    </row>
    <row r="35" spans="1:4" x14ac:dyDescent="0.2">
      <c r="A35" s="2" t="s">
        <v>5</v>
      </c>
      <c r="B35" s="2" t="s">
        <v>4</v>
      </c>
      <c r="C35" s="2" t="s">
        <v>3</v>
      </c>
      <c r="D35" s="2" t="s">
        <v>2</v>
      </c>
    </row>
    <row r="36" spans="1:4" x14ac:dyDescent="0.2">
      <c r="A36" s="2" t="s">
        <v>1</v>
      </c>
      <c r="B36" s="2" t="s">
        <v>1</v>
      </c>
      <c r="C36" s="2">
        <v>530</v>
      </c>
      <c r="D36" s="2" t="s">
        <v>0</v>
      </c>
    </row>
    <row r="38" spans="1:4" x14ac:dyDescent="0.2">
      <c r="A38" s="2" t="s">
        <v>11</v>
      </c>
      <c r="B38" s="3">
        <v>44299</v>
      </c>
    </row>
    <row r="39" spans="1:4" x14ac:dyDescent="0.2">
      <c r="A39" s="2" t="s">
        <v>10</v>
      </c>
    </row>
    <row r="40" spans="1:4" x14ac:dyDescent="0.2">
      <c r="A40" s="2" t="s">
        <v>9</v>
      </c>
      <c r="B40" s="2" t="s">
        <v>8</v>
      </c>
    </row>
    <row r="41" spans="1:4" x14ac:dyDescent="0.2">
      <c r="A41" s="2" t="s">
        <v>7</v>
      </c>
      <c r="B41" s="2" t="s">
        <v>64</v>
      </c>
    </row>
    <row r="43" spans="1:4" x14ac:dyDescent="0.2">
      <c r="A43" s="2" t="s">
        <v>5</v>
      </c>
      <c r="B43" s="2" t="s">
        <v>4</v>
      </c>
      <c r="C43" s="2" t="s">
        <v>3</v>
      </c>
      <c r="D43" s="2" t="s">
        <v>2</v>
      </c>
    </row>
    <row r="44" spans="1:4" x14ac:dyDescent="0.2">
      <c r="A44" s="2" t="s">
        <v>1</v>
      </c>
      <c r="B44" s="2" t="s">
        <v>1</v>
      </c>
      <c r="C44" s="2">
        <v>956</v>
      </c>
      <c r="D44" s="2" t="s">
        <v>0</v>
      </c>
    </row>
    <row r="46" spans="1:4" x14ac:dyDescent="0.2">
      <c r="A46" s="2" t="s">
        <v>11</v>
      </c>
      <c r="B46" s="3">
        <v>44299</v>
      </c>
    </row>
    <row r="47" spans="1:4" x14ac:dyDescent="0.2">
      <c r="A47" s="2" t="s">
        <v>10</v>
      </c>
    </row>
    <row r="48" spans="1:4" x14ac:dyDescent="0.2">
      <c r="A48" s="2" t="s">
        <v>9</v>
      </c>
      <c r="B48" s="2" t="s">
        <v>8</v>
      </c>
    </row>
    <row r="49" spans="1:4" x14ac:dyDescent="0.2">
      <c r="A49" s="2" t="s">
        <v>7</v>
      </c>
      <c r="B49" s="2" t="s">
        <v>65</v>
      </c>
    </row>
    <row r="51" spans="1:4" x14ac:dyDescent="0.2">
      <c r="A51" s="2" t="s">
        <v>5</v>
      </c>
      <c r="B51" s="2" t="s">
        <v>4</v>
      </c>
      <c r="C51" s="2" t="s">
        <v>3</v>
      </c>
      <c r="D51" s="2" t="s">
        <v>2</v>
      </c>
    </row>
    <row r="52" spans="1:4" x14ac:dyDescent="0.2">
      <c r="A52" s="2" t="s">
        <v>1</v>
      </c>
      <c r="B52" s="2" t="s">
        <v>1</v>
      </c>
      <c r="C52" s="2">
        <v>895</v>
      </c>
      <c r="D52" s="2" t="s">
        <v>0</v>
      </c>
    </row>
    <row r="54" spans="1:4" x14ac:dyDescent="0.2">
      <c r="A54" s="2" t="s">
        <v>11</v>
      </c>
      <c r="B54" s="3">
        <v>44299</v>
      </c>
    </row>
    <row r="55" spans="1:4" x14ac:dyDescent="0.2">
      <c r="A55" s="2" t="s">
        <v>10</v>
      </c>
    </row>
    <row r="56" spans="1:4" x14ac:dyDescent="0.2">
      <c r="A56" s="2" t="s">
        <v>9</v>
      </c>
      <c r="B56" s="2" t="s">
        <v>8</v>
      </c>
    </row>
    <row r="57" spans="1:4" x14ac:dyDescent="0.2">
      <c r="A57" s="2" t="s">
        <v>7</v>
      </c>
      <c r="B57" s="2" t="s">
        <v>66</v>
      </c>
    </row>
    <row r="59" spans="1:4" x14ac:dyDescent="0.2">
      <c r="A59" s="2" t="s">
        <v>5</v>
      </c>
      <c r="B59" s="2" t="s">
        <v>4</v>
      </c>
      <c r="C59" s="2" t="s">
        <v>3</v>
      </c>
      <c r="D59" s="2" t="s">
        <v>2</v>
      </c>
    </row>
    <row r="60" spans="1:4" x14ac:dyDescent="0.2">
      <c r="A60" s="2" t="s">
        <v>1</v>
      </c>
      <c r="B60" s="2" t="s">
        <v>1</v>
      </c>
      <c r="C60" s="2">
        <v>818</v>
      </c>
      <c r="D60" s="2" t="s">
        <v>0</v>
      </c>
    </row>
    <row r="62" spans="1:4" x14ac:dyDescent="0.2">
      <c r="A62" s="2" t="s">
        <v>11</v>
      </c>
      <c r="B62" s="3">
        <v>44299</v>
      </c>
    </row>
    <row r="63" spans="1:4" x14ac:dyDescent="0.2">
      <c r="A63" s="2" t="s">
        <v>10</v>
      </c>
    </row>
    <row r="64" spans="1:4" x14ac:dyDescent="0.2">
      <c r="A64" s="2" t="s">
        <v>9</v>
      </c>
      <c r="B64" s="2" t="s">
        <v>8</v>
      </c>
    </row>
    <row r="65" spans="1:4" x14ac:dyDescent="0.2">
      <c r="A65" s="2" t="s">
        <v>7</v>
      </c>
      <c r="B65" s="2" t="s">
        <v>67</v>
      </c>
    </row>
    <row r="67" spans="1:4" x14ac:dyDescent="0.2">
      <c r="A67" s="2" t="s">
        <v>5</v>
      </c>
      <c r="B67" s="2" t="s">
        <v>4</v>
      </c>
      <c r="C67" s="2" t="s">
        <v>3</v>
      </c>
      <c r="D67" s="2" t="s">
        <v>2</v>
      </c>
    </row>
    <row r="68" spans="1:4" x14ac:dyDescent="0.2">
      <c r="A68" s="2" t="s">
        <v>1</v>
      </c>
      <c r="B68" s="2" t="s">
        <v>1</v>
      </c>
      <c r="C68" s="2">
        <v>517</v>
      </c>
      <c r="D68" s="2" t="s">
        <v>0</v>
      </c>
    </row>
    <row r="70" spans="1:4" x14ac:dyDescent="0.2">
      <c r="A70" s="2" t="s">
        <v>11</v>
      </c>
      <c r="B70" s="3">
        <v>44299</v>
      </c>
    </row>
    <row r="71" spans="1:4" x14ac:dyDescent="0.2">
      <c r="A71" s="2" t="s">
        <v>10</v>
      </c>
    </row>
    <row r="72" spans="1:4" x14ac:dyDescent="0.2">
      <c r="A72" s="2" t="s">
        <v>9</v>
      </c>
      <c r="B72" s="2" t="s">
        <v>8</v>
      </c>
    </row>
    <row r="73" spans="1:4" x14ac:dyDescent="0.2">
      <c r="A73" s="2" t="s">
        <v>7</v>
      </c>
      <c r="B73" s="2" t="s">
        <v>68</v>
      </c>
    </row>
    <row r="75" spans="1:4" x14ac:dyDescent="0.2">
      <c r="A75" s="2" t="s">
        <v>5</v>
      </c>
      <c r="B75" s="2" t="s">
        <v>4</v>
      </c>
      <c r="C75" s="2" t="s">
        <v>3</v>
      </c>
      <c r="D75" s="2" t="s">
        <v>2</v>
      </c>
    </row>
    <row r="76" spans="1:4" x14ac:dyDescent="0.2">
      <c r="A76" s="2" t="s">
        <v>1</v>
      </c>
      <c r="B76" s="2" t="s">
        <v>1</v>
      </c>
      <c r="C76" s="2">
        <v>476</v>
      </c>
      <c r="D76" s="2" t="s">
        <v>0</v>
      </c>
    </row>
    <row r="78" spans="1:4" x14ac:dyDescent="0.2">
      <c r="A78" s="2" t="s">
        <v>11</v>
      </c>
      <c r="B78" s="3">
        <v>44299</v>
      </c>
    </row>
    <row r="79" spans="1:4" x14ac:dyDescent="0.2">
      <c r="A79" s="2" t="s">
        <v>10</v>
      </c>
    </row>
    <row r="80" spans="1:4" x14ac:dyDescent="0.2">
      <c r="A80" s="2" t="s">
        <v>9</v>
      </c>
      <c r="B80" s="2" t="s">
        <v>8</v>
      </c>
    </row>
    <row r="81" spans="1:4" x14ac:dyDescent="0.2">
      <c r="A81" s="2" t="s">
        <v>7</v>
      </c>
      <c r="B81" s="2" t="s">
        <v>69</v>
      </c>
    </row>
    <row r="83" spans="1:4" x14ac:dyDescent="0.2">
      <c r="A83" s="2" t="s">
        <v>5</v>
      </c>
      <c r="B83" s="2" t="s">
        <v>4</v>
      </c>
      <c r="C83" s="2" t="s">
        <v>3</v>
      </c>
      <c r="D83" s="2" t="s">
        <v>2</v>
      </c>
    </row>
    <row r="84" spans="1:4" x14ac:dyDescent="0.2">
      <c r="A84" s="2" t="s">
        <v>1</v>
      </c>
      <c r="B84" s="2" t="s">
        <v>1</v>
      </c>
      <c r="C84" s="2">
        <v>496</v>
      </c>
      <c r="D84" s="2" t="s">
        <v>0</v>
      </c>
    </row>
    <row r="86" spans="1:4" x14ac:dyDescent="0.2">
      <c r="A86" s="2" t="s">
        <v>11</v>
      </c>
      <c r="B86" s="3">
        <v>44299</v>
      </c>
    </row>
    <row r="87" spans="1:4" x14ac:dyDescent="0.2">
      <c r="A87" s="2" t="s">
        <v>10</v>
      </c>
    </row>
    <row r="88" spans="1:4" x14ac:dyDescent="0.2">
      <c r="A88" s="2" t="s">
        <v>9</v>
      </c>
      <c r="B88" s="2" t="s">
        <v>8</v>
      </c>
    </row>
    <row r="89" spans="1:4" x14ac:dyDescent="0.2">
      <c r="A89" s="2" t="s">
        <v>7</v>
      </c>
      <c r="B89" s="2" t="s">
        <v>70</v>
      </c>
    </row>
    <row r="91" spans="1:4" x14ac:dyDescent="0.2">
      <c r="A91" s="2" t="s">
        <v>5</v>
      </c>
      <c r="B91" s="2" t="s">
        <v>4</v>
      </c>
      <c r="C91" s="2" t="s">
        <v>3</v>
      </c>
      <c r="D91" s="2" t="s">
        <v>2</v>
      </c>
    </row>
    <row r="92" spans="1:4" x14ac:dyDescent="0.2">
      <c r="A92" s="2" t="s">
        <v>1</v>
      </c>
      <c r="B92" s="2" t="s">
        <v>1</v>
      </c>
      <c r="C92" s="2">
        <v>484</v>
      </c>
      <c r="D92" s="2" t="s">
        <v>0</v>
      </c>
    </row>
    <row r="94" spans="1:4" x14ac:dyDescent="0.2">
      <c r="A94" s="2" t="s">
        <v>11</v>
      </c>
      <c r="B94" s="3">
        <v>44299</v>
      </c>
    </row>
    <row r="95" spans="1:4" x14ac:dyDescent="0.2">
      <c r="A95" s="2" t="s">
        <v>10</v>
      </c>
    </row>
    <row r="96" spans="1:4" x14ac:dyDescent="0.2">
      <c r="A96" s="2" t="s">
        <v>9</v>
      </c>
      <c r="B96" s="2" t="s">
        <v>8</v>
      </c>
    </row>
    <row r="97" spans="1:4" x14ac:dyDescent="0.2">
      <c r="A97" s="2" t="s">
        <v>7</v>
      </c>
      <c r="B97" s="2" t="s">
        <v>71</v>
      </c>
    </row>
    <row r="99" spans="1:4" x14ac:dyDescent="0.2">
      <c r="A99" s="2" t="s">
        <v>5</v>
      </c>
      <c r="B99" s="2" t="s">
        <v>4</v>
      </c>
      <c r="C99" s="2" t="s">
        <v>3</v>
      </c>
      <c r="D99" s="2" t="s">
        <v>2</v>
      </c>
    </row>
    <row r="100" spans="1:4" x14ac:dyDescent="0.2">
      <c r="A100" s="2" t="s">
        <v>1</v>
      </c>
      <c r="B100" s="2" t="s">
        <v>1</v>
      </c>
      <c r="C100" s="2">
        <v>485</v>
      </c>
      <c r="D100" s="2" t="s">
        <v>0</v>
      </c>
    </row>
    <row r="102" spans="1:4" x14ac:dyDescent="0.2">
      <c r="A102" s="2" t="s">
        <v>11</v>
      </c>
      <c r="B102" s="3">
        <v>44299</v>
      </c>
    </row>
    <row r="103" spans="1:4" x14ac:dyDescent="0.2">
      <c r="A103" s="2" t="s">
        <v>10</v>
      </c>
    </row>
    <row r="104" spans="1:4" x14ac:dyDescent="0.2">
      <c r="A104" s="2" t="s">
        <v>9</v>
      </c>
      <c r="B104" s="2" t="s">
        <v>8</v>
      </c>
    </row>
    <row r="105" spans="1:4" x14ac:dyDescent="0.2">
      <c r="A105" s="2" t="s">
        <v>7</v>
      </c>
      <c r="B105" s="2" t="s">
        <v>72</v>
      </c>
    </row>
    <row r="107" spans="1:4" x14ac:dyDescent="0.2">
      <c r="A107" s="2" t="s">
        <v>5</v>
      </c>
      <c r="B107" s="2" t="s">
        <v>4</v>
      </c>
      <c r="C107" s="2" t="s">
        <v>3</v>
      </c>
      <c r="D107" s="2" t="s">
        <v>2</v>
      </c>
    </row>
    <row r="108" spans="1:4" x14ac:dyDescent="0.2">
      <c r="A108" s="2" t="s">
        <v>1</v>
      </c>
      <c r="B108" s="2" t="s">
        <v>1</v>
      </c>
      <c r="C108" s="2">
        <v>484</v>
      </c>
      <c r="D108" s="2" t="s">
        <v>0</v>
      </c>
    </row>
    <row r="110" spans="1:4" x14ac:dyDescent="0.2">
      <c r="A110" s="2" t="s">
        <v>11</v>
      </c>
      <c r="B110" s="3">
        <v>44299</v>
      </c>
    </row>
    <row r="111" spans="1:4" x14ac:dyDescent="0.2">
      <c r="A111" s="2" t="s">
        <v>10</v>
      </c>
    </row>
    <row r="112" spans="1:4" x14ac:dyDescent="0.2">
      <c r="A112" s="2" t="s">
        <v>9</v>
      </c>
      <c r="B112" s="2" t="s">
        <v>8</v>
      </c>
    </row>
    <row r="113" spans="1:4" x14ac:dyDescent="0.2">
      <c r="A113" s="2" t="s">
        <v>7</v>
      </c>
      <c r="B113" s="2" t="s">
        <v>73</v>
      </c>
    </row>
    <row r="115" spans="1:4" x14ac:dyDescent="0.2">
      <c r="A115" s="2" t="s">
        <v>5</v>
      </c>
      <c r="B115" s="2" t="s">
        <v>4</v>
      </c>
      <c r="C115" s="2" t="s">
        <v>3</v>
      </c>
      <c r="D115" s="2" t="s">
        <v>2</v>
      </c>
    </row>
    <row r="116" spans="1:4" x14ac:dyDescent="0.2">
      <c r="A116" s="2" t="s">
        <v>1</v>
      </c>
      <c r="B116" s="2" t="s">
        <v>1</v>
      </c>
      <c r="C116" s="2">
        <v>681</v>
      </c>
      <c r="D116" s="2" t="s">
        <v>0</v>
      </c>
    </row>
    <row r="118" spans="1:4" x14ac:dyDescent="0.2">
      <c r="A118" s="2" t="s">
        <v>11</v>
      </c>
      <c r="B118" s="3">
        <v>44299</v>
      </c>
    </row>
    <row r="119" spans="1:4" x14ac:dyDescent="0.2">
      <c r="A119" s="2" t="s">
        <v>10</v>
      </c>
    </row>
    <row r="120" spans="1:4" x14ac:dyDescent="0.2">
      <c r="A120" s="2" t="s">
        <v>9</v>
      </c>
      <c r="B120" s="2" t="s">
        <v>8</v>
      </c>
    </row>
    <row r="121" spans="1:4" x14ac:dyDescent="0.2">
      <c r="A121" s="2" t="s">
        <v>7</v>
      </c>
      <c r="B121" s="2" t="s">
        <v>74</v>
      </c>
    </row>
    <row r="123" spans="1:4" x14ac:dyDescent="0.2">
      <c r="A123" s="2" t="s">
        <v>5</v>
      </c>
      <c r="B123" s="2" t="s">
        <v>4</v>
      </c>
      <c r="C123" s="2" t="s">
        <v>3</v>
      </c>
      <c r="D123" s="2" t="s">
        <v>2</v>
      </c>
    </row>
    <row r="124" spans="1:4" x14ac:dyDescent="0.2">
      <c r="A124" s="2" t="s">
        <v>1</v>
      </c>
      <c r="B124" s="2" t="s">
        <v>1</v>
      </c>
      <c r="C124" s="2">
        <v>747</v>
      </c>
      <c r="D124" s="2" t="s">
        <v>0</v>
      </c>
    </row>
    <row r="126" spans="1:4" x14ac:dyDescent="0.2">
      <c r="A126" s="2" t="s">
        <v>11</v>
      </c>
      <c r="B126" s="3">
        <v>44299</v>
      </c>
    </row>
    <row r="127" spans="1:4" x14ac:dyDescent="0.2">
      <c r="A127" s="2" t="s">
        <v>10</v>
      </c>
    </row>
    <row r="128" spans="1:4" x14ac:dyDescent="0.2">
      <c r="A128" s="2" t="s">
        <v>9</v>
      </c>
      <c r="B128" s="2" t="s">
        <v>8</v>
      </c>
    </row>
    <row r="129" spans="1:4" x14ac:dyDescent="0.2">
      <c r="A129" s="2" t="s">
        <v>7</v>
      </c>
      <c r="B129" s="2" t="s">
        <v>75</v>
      </c>
    </row>
    <row r="131" spans="1:4" x14ac:dyDescent="0.2">
      <c r="A131" s="2" t="s">
        <v>5</v>
      </c>
      <c r="B131" s="2" t="s">
        <v>4</v>
      </c>
      <c r="C131" s="2" t="s">
        <v>3</v>
      </c>
      <c r="D131" s="2" t="s">
        <v>2</v>
      </c>
    </row>
    <row r="132" spans="1:4" x14ac:dyDescent="0.2">
      <c r="A132" s="2" t="s">
        <v>1</v>
      </c>
      <c r="B132" s="2" t="s">
        <v>1</v>
      </c>
      <c r="C132" s="2">
        <v>427</v>
      </c>
      <c r="D132" s="2" t="s">
        <v>0</v>
      </c>
    </row>
    <row r="134" spans="1:4" x14ac:dyDescent="0.2">
      <c r="A134" s="2" t="s">
        <v>11</v>
      </c>
      <c r="B134" s="3">
        <v>44299</v>
      </c>
    </row>
    <row r="135" spans="1:4" x14ac:dyDescent="0.2">
      <c r="A135" s="2" t="s">
        <v>10</v>
      </c>
    </row>
    <row r="136" spans="1:4" x14ac:dyDescent="0.2">
      <c r="A136" s="2" t="s">
        <v>9</v>
      </c>
      <c r="B136" s="2" t="s">
        <v>8</v>
      </c>
    </row>
    <row r="137" spans="1:4" x14ac:dyDescent="0.2">
      <c r="A137" s="2" t="s">
        <v>7</v>
      </c>
      <c r="B137" s="2" t="s">
        <v>76</v>
      </c>
    </row>
    <row r="139" spans="1:4" x14ac:dyDescent="0.2">
      <c r="A139" s="2" t="s">
        <v>5</v>
      </c>
      <c r="B139" s="2" t="s">
        <v>4</v>
      </c>
      <c r="C139" s="2" t="s">
        <v>3</v>
      </c>
      <c r="D139" s="2" t="s">
        <v>2</v>
      </c>
    </row>
    <row r="140" spans="1:4" x14ac:dyDescent="0.2">
      <c r="A140" s="2" t="s">
        <v>1</v>
      </c>
      <c r="B140" s="2" t="s">
        <v>1</v>
      </c>
      <c r="C140" s="2">
        <v>437</v>
      </c>
      <c r="D140" s="2" t="s">
        <v>0</v>
      </c>
    </row>
    <row r="142" spans="1:4" x14ac:dyDescent="0.2">
      <c r="A142" s="2" t="s">
        <v>11</v>
      </c>
      <c r="B142" s="3">
        <v>44299</v>
      </c>
    </row>
    <row r="143" spans="1:4" x14ac:dyDescent="0.2">
      <c r="A143" s="2" t="s">
        <v>10</v>
      </c>
    </row>
    <row r="144" spans="1:4" x14ac:dyDescent="0.2">
      <c r="A144" s="2" t="s">
        <v>9</v>
      </c>
      <c r="B144" s="2" t="s">
        <v>8</v>
      </c>
    </row>
    <row r="145" spans="1:4" x14ac:dyDescent="0.2">
      <c r="A145" s="2" t="s">
        <v>7</v>
      </c>
      <c r="B145" s="2" t="s">
        <v>77</v>
      </c>
    </row>
    <row r="147" spans="1:4" x14ac:dyDescent="0.2">
      <c r="A147" s="2" t="s">
        <v>5</v>
      </c>
      <c r="B147" s="2" t="s">
        <v>4</v>
      </c>
      <c r="C147" s="2" t="s">
        <v>3</v>
      </c>
      <c r="D147" s="2" t="s">
        <v>2</v>
      </c>
    </row>
    <row r="148" spans="1:4" x14ac:dyDescent="0.2">
      <c r="A148" s="2" t="s">
        <v>1</v>
      </c>
      <c r="B148" s="2" t="s">
        <v>1</v>
      </c>
      <c r="C148" s="2">
        <v>430</v>
      </c>
      <c r="D148" s="2" t="s">
        <v>0</v>
      </c>
    </row>
    <row r="150" spans="1:4" x14ac:dyDescent="0.2">
      <c r="A150" s="2" t="s">
        <v>11</v>
      </c>
      <c r="B150" s="3">
        <v>44299</v>
      </c>
    </row>
    <row r="151" spans="1:4" x14ac:dyDescent="0.2">
      <c r="A151" s="2" t="s">
        <v>10</v>
      </c>
    </row>
    <row r="152" spans="1:4" x14ac:dyDescent="0.2">
      <c r="A152" s="2" t="s">
        <v>9</v>
      </c>
      <c r="B152" s="2" t="s">
        <v>8</v>
      </c>
    </row>
    <row r="153" spans="1:4" x14ac:dyDescent="0.2">
      <c r="A153" s="2" t="s">
        <v>7</v>
      </c>
      <c r="B153" s="2" t="s">
        <v>78</v>
      </c>
    </row>
    <row r="155" spans="1:4" x14ac:dyDescent="0.2">
      <c r="A155" s="2" t="s">
        <v>5</v>
      </c>
      <c r="B155" s="2" t="s">
        <v>4</v>
      </c>
      <c r="C155" s="2" t="s">
        <v>3</v>
      </c>
      <c r="D155" s="2" t="s">
        <v>2</v>
      </c>
    </row>
    <row r="156" spans="1:4" x14ac:dyDescent="0.2">
      <c r="A156" s="2" t="s">
        <v>1</v>
      </c>
      <c r="B156" s="2" t="s">
        <v>1</v>
      </c>
      <c r="C156" s="2">
        <v>912</v>
      </c>
      <c r="D156" s="2" t="s">
        <v>0</v>
      </c>
    </row>
    <row r="158" spans="1:4" x14ac:dyDescent="0.2">
      <c r="A158" s="2" t="s">
        <v>11</v>
      </c>
      <c r="B158" s="3">
        <v>44299</v>
      </c>
    </row>
    <row r="159" spans="1:4" x14ac:dyDescent="0.2">
      <c r="A159" s="2" t="s">
        <v>10</v>
      </c>
    </row>
    <row r="160" spans="1:4" x14ac:dyDescent="0.2">
      <c r="A160" s="2" t="s">
        <v>9</v>
      </c>
      <c r="B160" s="2" t="s">
        <v>8</v>
      </c>
    </row>
    <row r="161" spans="1:4" x14ac:dyDescent="0.2">
      <c r="A161" s="2" t="s">
        <v>7</v>
      </c>
      <c r="B161" s="2" t="s">
        <v>79</v>
      </c>
    </row>
    <row r="163" spans="1:4" x14ac:dyDescent="0.2">
      <c r="A163" s="2" t="s">
        <v>5</v>
      </c>
      <c r="B163" s="2" t="s">
        <v>4</v>
      </c>
      <c r="C163" s="2" t="s">
        <v>3</v>
      </c>
      <c r="D163" s="2" t="s">
        <v>2</v>
      </c>
    </row>
    <row r="164" spans="1:4" x14ac:dyDescent="0.2">
      <c r="A164" s="2" t="s">
        <v>1</v>
      </c>
      <c r="B164" s="2" t="s">
        <v>1</v>
      </c>
      <c r="C164" s="2">
        <v>908</v>
      </c>
      <c r="D164" s="2" t="s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08"/>
  <sheetViews>
    <sheetView workbookViewId="0">
      <selection activeCell="L1" sqref="L1"/>
    </sheetView>
  </sheetViews>
  <sheetFormatPr baseColWidth="10" defaultColWidth="8.83203125" defaultRowHeight="15" x14ac:dyDescent="0.2"/>
  <cols>
    <col min="1" max="1" width="18.33203125" style="2" bestFit="1" customWidth="1"/>
    <col min="2" max="2" width="14" style="2" bestFit="1" customWidth="1"/>
    <col min="3" max="3" width="6.5" style="2" bestFit="1" customWidth="1"/>
    <col min="4" max="4" width="5.5" style="2" bestFit="1" customWidth="1"/>
    <col min="5" max="16384" width="8.83203125" style="1"/>
  </cols>
  <sheetData>
    <row r="1" spans="1:12" ht="16" x14ac:dyDescent="0.2">
      <c r="A1" s="2" t="s">
        <v>25</v>
      </c>
      <c r="B1" s="3">
        <v>44307</v>
      </c>
      <c r="G1" s="41"/>
      <c r="H1" s="41"/>
      <c r="I1" s="41"/>
      <c r="J1" s="41"/>
      <c r="K1" s="41" t="s">
        <v>97</v>
      </c>
      <c r="L1" s="6">
        <f>Summary!W5</f>
        <v>878</v>
      </c>
    </row>
    <row r="2" spans="1:12" x14ac:dyDescent="0.2">
      <c r="A2" s="2" t="s">
        <v>24</v>
      </c>
      <c r="B2" s="2" t="s">
        <v>23</v>
      </c>
      <c r="G2" s="42" t="s">
        <v>98</v>
      </c>
      <c r="H2" s="42" t="s">
        <v>43</v>
      </c>
      <c r="I2" s="41" t="s">
        <v>99</v>
      </c>
      <c r="J2" s="41" t="s">
        <v>100</v>
      </c>
      <c r="K2" s="41" t="s">
        <v>101</v>
      </c>
      <c r="L2" s="41" t="s">
        <v>28</v>
      </c>
    </row>
    <row r="3" spans="1:12" x14ac:dyDescent="0.2">
      <c r="A3" s="2" t="s">
        <v>22</v>
      </c>
      <c r="B3" s="2" t="s">
        <v>20</v>
      </c>
      <c r="G3" s="1" t="s">
        <v>103</v>
      </c>
      <c r="H3" s="1">
        <v>2</v>
      </c>
      <c r="I3" s="52">
        <f>J3*60</f>
        <v>0</v>
      </c>
      <c r="J3" s="1">
        <v>0</v>
      </c>
      <c r="K3" s="1">
        <f>C44</f>
        <v>776</v>
      </c>
      <c r="L3" s="45">
        <f>K3/$L$1</f>
        <v>0.88382687927107062</v>
      </c>
    </row>
    <row r="4" spans="1:12" x14ac:dyDescent="0.2">
      <c r="A4" s="2" t="s">
        <v>21</v>
      </c>
      <c r="B4" s="2" t="s">
        <v>20</v>
      </c>
      <c r="G4" s="1" t="s">
        <v>104</v>
      </c>
      <c r="H4" s="1">
        <v>2</v>
      </c>
      <c r="I4" s="52">
        <f t="shared" ref="I4:I11" si="0">J4*60</f>
        <v>60</v>
      </c>
      <c r="J4" s="1">
        <v>1</v>
      </c>
      <c r="K4" s="1">
        <f>C52</f>
        <v>324</v>
      </c>
      <c r="L4" s="45">
        <f t="shared" ref="L4:L11" si="1">K4/$L$1</f>
        <v>0.36902050113895218</v>
      </c>
    </row>
    <row r="5" spans="1:12" x14ac:dyDescent="0.2">
      <c r="G5" s="1" t="s">
        <v>104</v>
      </c>
      <c r="H5" s="1">
        <v>2</v>
      </c>
      <c r="I5" s="52">
        <f t="shared" si="0"/>
        <v>360</v>
      </c>
      <c r="J5" s="1">
        <v>6</v>
      </c>
      <c r="K5" s="1">
        <f>C60</f>
        <v>298</v>
      </c>
      <c r="L5" s="57">
        <f t="shared" si="1"/>
        <v>0.33940774487471526</v>
      </c>
    </row>
    <row r="6" spans="1:12" x14ac:dyDescent="0.2">
      <c r="A6" s="2" t="s">
        <v>11</v>
      </c>
      <c r="B6" s="3">
        <v>44301</v>
      </c>
      <c r="G6" s="1" t="s">
        <v>104</v>
      </c>
      <c r="H6" s="1">
        <v>2</v>
      </c>
      <c r="I6" s="52">
        <f t="shared" si="0"/>
        <v>420</v>
      </c>
      <c r="J6" s="1">
        <v>7</v>
      </c>
      <c r="K6" s="1">
        <f>C68</f>
        <v>312</v>
      </c>
      <c r="L6" s="45">
        <f t="shared" si="1"/>
        <v>0.3553530751708428</v>
      </c>
    </row>
    <row r="7" spans="1:12" x14ac:dyDescent="0.2">
      <c r="A7" s="2" t="s">
        <v>10</v>
      </c>
      <c r="G7" s="1" t="s">
        <v>104</v>
      </c>
      <c r="H7" s="1">
        <v>2</v>
      </c>
      <c r="I7" s="52">
        <f t="shared" si="0"/>
        <v>480</v>
      </c>
      <c r="J7" s="1">
        <v>8</v>
      </c>
      <c r="K7" s="1">
        <f>C76</f>
        <v>297</v>
      </c>
      <c r="L7" s="45">
        <f t="shared" si="1"/>
        <v>0.33826879271070615</v>
      </c>
    </row>
    <row r="8" spans="1:12" x14ac:dyDescent="0.2">
      <c r="A8" s="2" t="s">
        <v>9</v>
      </c>
      <c r="B8" s="2" t="s">
        <v>8</v>
      </c>
      <c r="G8" s="1" t="s">
        <v>104</v>
      </c>
      <c r="H8" s="1">
        <v>2</v>
      </c>
      <c r="I8" s="52">
        <f t="shared" si="0"/>
        <v>540</v>
      </c>
      <c r="J8" s="1">
        <v>9</v>
      </c>
      <c r="K8" s="1">
        <f>C84</f>
        <v>293</v>
      </c>
      <c r="L8" s="45">
        <f t="shared" si="1"/>
        <v>0.3337129840546697</v>
      </c>
    </row>
    <row r="9" spans="1:12" x14ac:dyDescent="0.2">
      <c r="A9" s="2" t="s">
        <v>7</v>
      </c>
      <c r="B9" s="2" t="s">
        <v>47</v>
      </c>
      <c r="G9" s="1" t="s">
        <v>104</v>
      </c>
      <c r="H9" s="1">
        <v>1</v>
      </c>
      <c r="I9" s="52">
        <f t="shared" si="0"/>
        <v>990</v>
      </c>
      <c r="J9" s="1">
        <v>16.5</v>
      </c>
      <c r="K9" s="1">
        <f>C92</f>
        <v>199</v>
      </c>
      <c r="L9" s="45">
        <f t="shared" si="1"/>
        <v>0.22665148063781321</v>
      </c>
    </row>
    <row r="10" spans="1:12" x14ac:dyDescent="0.2">
      <c r="G10" s="1" t="s">
        <v>104</v>
      </c>
      <c r="H10" s="1">
        <v>1</v>
      </c>
      <c r="I10" s="52">
        <f t="shared" si="0"/>
        <v>1110</v>
      </c>
      <c r="J10" s="1">
        <v>18.5</v>
      </c>
      <c r="K10" s="1">
        <f>C100</f>
        <v>198</v>
      </c>
      <c r="L10" s="57">
        <f t="shared" si="1"/>
        <v>0.2255125284738041</v>
      </c>
    </row>
    <row r="11" spans="1:12" x14ac:dyDescent="0.2">
      <c r="A11" s="2" t="s">
        <v>5</v>
      </c>
      <c r="B11" s="2" t="s">
        <v>4</v>
      </c>
      <c r="C11" s="2" t="s">
        <v>3</v>
      </c>
      <c r="D11" s="2" t="s">
        <v>2</v>
      </c>
      <c r="G11" s="1" t="s">
        <v>104</v>
      </c>
      <c r="H11" s="1">
        <v>1</v>
      </c>
      <c r="I11" s="52">
        <f t="shared" si="0"/>
        <v>1230</v>
      </c>
      <c r="J11" s="1">
        <v>20.5</v>
      </c>
      <c r="K11" s="1">
        <f>C108</f>
        <v>195</v>
      </c>
      <c r="L11" s="45">
        <f t="shared" si="1"/>
        <v>0.22209567198177677</v>
      </c>
    </row>
    <row r="12" spans="1:12" x14ac:dyDescent="0.2">
      <c r="A12" s="2" t="s">
        <v>1</v>
      </c>
      <c r="B12" s="2" t="s">
        <v>1</v>
      </c>
      <c r="C12" s="2">
        <v>403</v>
      </c>
      <c r="D12" s="2" t="s">
        <v>0</v>
      </c>
      <c r="I12" s="52"/>
      <c r="L12" s="45"/>
    </row>
    <row r="13" spans="1:12" x14ac:dyDescent="0.2">
      <c r="I13" s="52"/>
      <c r="L13" s="45"/>
    </row>
    <row r="14" spans="1:12" x14ac:dyDescent="0.2">
      <c r="A14" s="2" t="s">
        <v>11</v>
      </c>
      <c r="B14" s="3">
        <v>44301</v>
      </c>
      <c r="I14" s="52"/>
      <c r="L14" s="45"/>
    </row>
    <row r="15" spans="1:12" x14ac:dyDescent="0.2">
      <c r="A15" s="2" t="s">
        <v>10</v>
      </c>
    </row>
    <row r="16" spans="1:12" x14ac:dyDescent="0.2">
      <c r="A16" s="2" t="s">
        <v>9</v>
      </c>
      <c r="B16" s="2" t="s">
        <v>8</v>
      </c>
    </row>
    <row r="17" spans="1:4" x14ac:dyDescent="0.2">
      <c r="A17" s="2" t="s">
        <v>7</v>
      </c>
      <c r="B17" s="2" t="s">
        <v>48</v>
      </c>
    </row>
    <row r="19" spans="1:4" x14ac:dyDescent="0.2">
      <c r="A19" s="2" t="s">
        <v>5</v>
      </c>
      <c r="B19" s="2" t="s">
        <v>4</v>
      </c>
      <c r="C19" s="2" t="s">
        <v>3</v>
      </c>
      <c r="D19" s="2" t="s">
        <v>2</v>
      </c>
    </row>
    <row r="20" spans="1:4" x14ac:dyDescent="0.2">
      <c r="A20" s="2" t="s">
        <v>1</v>
      </c>
      <c r="B20" s="2" t="s">
        <v>1</v>
      </c>
      <c r="C20" s="2">
        <v>410</v>
      </c>
      <c r="D20" s="2" t="s">
        <v>0</v>
      </c>
    </row>
    <row r="22" spans="1:4" x14ac:dyDescent="0.2">
      <c r="A22" s="2" t="s">
        <v>11</v>
      </c>
      <c r="B22" s="3">
        <v>44301</v>
      </c>
    </row>
    <row r="23" spans="1:4" x14ac:dyDescent="0.2">
      <c r="A23" s="2" t="s">
        <v>10</v>
      </c>
    </row>
    <row r="24" spans="1:4" x14ac:dyDescent="0.2">
      <c r="A24" s="2" t="s">
        <v>9</v>
      </c>
      <c r="B24" s="2" t="s">
        <v>8</v>
      </c>
    </row>
    <row r="25" spans="1:4" x14ac:dyDescent="0.2">
      <c r="A25" s="2" t="s">
        <v>7</v>
      </c>
      <c r="B25" s="2" t="s">
        <v>49</v>
      </c>
    </row>
    <row r="27" spans="1:4" x14ac:dyDescent="0.2">
      <c r="A27" s="2" t="s">
        <v>5</v>
      </c>
      <c r="B27" s="2" t="s">
        <v>4</v>
      </c>
      <c r="C27" s="2" t="s">
        <v>3</v>
      </c>
      <c r="D27" s="2" t="s">
        <v>2</v>
      </c>
    </row>
    <row r="28" spans="1:4" x14ac:dyDescent="0.2">
      <c r="A28" s="2" t="s">
        <v>1</v>
      </c>
      <c r="B28" s="2" t="s">
        <v>1</v>
      </c>
      <c r="C28" s="2">
        <v>880</v>
      </c>
      <c r="D28" s="2" t="s">
        <v>0</v>
      </c>
    </row>
    <row r="30" spans="1:4" x14ac:dyDescent="0.2">
      <c r="A30" s="2" t="s">
        <v>11</v>
      </c>
      <c r="B30" s="3">
        <v>44301</v>
      </c>
    </row>
    <row r="31" spans="1:4" x14ac:dyDescent="0.2">
      <c r="A31" s="2" t="s">
        <v>10</v>
      </c>
    </row>
    <row r="32" spans="1:4" x14ac:dyDescent="0.2">
      <c r="A32" s="2" t="s">
        <v>9</v>
      </c>
      <c r="B32" s="2" t="s">
        <v>8</v>
      </c>
    </row>
    <row r="33" spans="1:4" x14ac:dyDescent="0.2">
      <c r="A33" s="2" t="s">
        <v>7</v>
      </c>
      <c r="B33" s="2" t="s">
        <v>50</v>
      </c>
    </row>
    <row r="35" spans="1:4" x14ac:dyDescent="0.2">
      <c r="A35" s="2" t="s">
        <v>5</v>
      </c>
      <c r="B35" s="2" t="s">
        <v>4</v>
      </c>
      <c r="C35" s="2" t="s">
        <v>3</v>
      </c>
      <c r="D35" s="2" t="s">
        <v>2</v>
      </c>
    </row>
    <row r="36" spans="1:4" x14ac:dyDescent="0.2">
      <c r="A36" s="2" t="s">
        <v>1</v>
      </c>
      <c r="B36" s="2" t="s">
        <v>1</v>
      </c>
      <c r="C36" s="2">
        <v>876</v>
      </c>
      <c r="D36" s="2" t="s">
        <v>0</v>
      </c>
    </row>
    <row r="38" spans="1:4" x14ac:dyDescent="0.2">
      <c r="A38" s="2" t="s">
        <v>11</v>
      </c>
      <c r="B38" s="3">
        <v>44301</v>
      </c>
    </row>
    <row r="39" spans="1:4" x14ac:dyDescent="0.2">
      <c r="A39" s="2" t="s">
        <v>10</v>
      </c>
    </row>
    <row r="40" spans="1:4" x14ac:dyDescent="0.2">
      <c r="A40" s="2" t="s">
        <v>9</v>
      </c>
      <c r="B40" s="2" t="s">
        <v>8</v>
      </c>
    </row>
    <row r="41" spans="1:4" x14ac:dyDescent="0.2">
      <c r="A41" s="2" t="s">
        <v>7</v>
      </c>
      <c r="B41" s="2" t="s">
        <v>51</v>
      </c>
    </row>
    <row r="43" spans="1:4" x14ac:dyDescent="0.2">
      <c r="A43" s="2" t="s">
        <v>5</v>
      </c>
      <c r="B43" s="2" t="s">
        <v>4</v>
      </c>
      <c r="C43" s="2" t="s">
        <v>3</v>
      </c>
      <c r="D43" s="2" t="s">
        <v>2</v>
      </c>
    </row>
    <row r="44" spans="1:4" x14ac:dyDescent="0.2">
      <c r="A44" s="2" t="s">
        <v>1</v>
      </c>
      <c r="B44" s="2" t="s">
        <v>1</v>
      </c>
      <c r="C44" s="2">
        <v>776</v>
      </c>
      <c r="D44" s="2" t="s">
        <v>0</v>
      </c>
    </row>
    <row r="46" spans="1:4" x14ac:dyDescent="0.2">
      <c r="A46" s="2" t="s">
        <v>11</v>
      </c>
      <c r="B46" s="3">
        <v>44301</v>
      </c>
    </row>
    <row r="47" spans="1:4" x14ac:dyDescent="0.2">
      <c r="A47" s="2" t="s">
        <v>10</v>
      </c>
    </row>
    <row r="48" spans="1:4" x14ac:dyDescent="0.2">
      <c r="A48" s="2" t="s">
        <v>9</v>
      </c>
      <c r="B48" s="2" t="s">
        <v>8</v>
      </c>
    </row>
    <row r="49" spans="1:4" x14ac:dyDescent="0.2">
      <c r="A49" s="2" t="s">
        <v>7</v>
      </c>
      <c r="B49" s="2" t="s">
        <v>52</v>
      </c>
    </row>
    <row r="51" spans="1:4" x14ac:dyDescent="0.2">
      <c r="A51" s="2" t="s">
        <v>5</v>
      </c>
      <c r="B51" s="2" t="s">
        <v>4</v>
      </c>
      <c r="C51" s="2" t="s">
        <v>3</v>
      </c>
      <c r="D51" s="2" t="s">
        <v>2</v>
      </c>
    </row>
    <row r="52" spans="1:4" x14ac:dyDescent="0.2">
      <c r="A52" s="2" t="s">
        <v>1</v>
      </c>
      <c r="B52" s="2" t="s">
        <v>1</v>
      </c>
      <c r="C52" s="2">
        <v>324</v>
      </c>
      <c r="D52" s="2" t="s">
        <v>0</v>
      </c>
    </row>
    <row r="54" spans="1:4" x14ac:dyDescent="0.2">
      <c r="A54" s="2" t="s">
        <v>11</v>
      </c>
      <c r="B54" s="3">
        <v>44301</v>
      </c>
    </row>
    <row r="55" spans="1:4" x14ac:dyDescent="0.2">
      <c r="A55" s="2" t="s">
        <v>10</v>
      </c>
    </row>
    <row r="56" spans="1:4" x14ac:dyDescent="0.2">
      <c r="A56" s="2" t="s">
        <v>9</v>
      </c>
      <c r="B56" s="2" t="s">
        <v>8</v>
      </c>
    </row>
    <row r="57" spans="1:4" x14ac:dyDescent="0.2">
      <c r="A57" s="2" t="s">
        <v>7</v>
      </c>
      <c r="B57" s="2" t="s">
        <v>53</v>
      </c>
    </row>
    <row r="59" spans="1:4" x14ac:dyDescent="0.2">
      <c r="A59" s="2" t="s">
        <v>5</v>
      </c>
      <c r="B59" s="2" t="s">
        <v>4</v>
      </c>
      <c r="C59" s="2" t="s">
        <v>3</v>
      </c>
      <c r="D59" s="2" t="s">
        <v>2</v>
      </c>
    </row>
    <row r="60" spans="1:4" x14ac:dyDescent="0.2">
      <c r="A60" s="2" t="s">
        <v>1</v>
      </c>
      <c r="B60" s="2" t="s">
        <v>1</v>
      </c>
      <c r="C60" s="2">
        <v>298</v>
      </c>
      <c r="D60" s="2" t="s">
        <v>0</v>
      </c>
    </row>
    <row r="62" spans="1:4" x14ac:dyDescent="0.2">
      <c r="A62" s="2" t="s">
        <v>11</v>
      </c>
      <c r="B62" s="3">
        <v>44301</v>
      </c>
    </row>
    <row r="63" spans="1:4" x14ac:dyDescent="0.2">
      <c r="A63" s="2" t="s">
        <v>10</v>
      </c>
    </row>
    <row r="64" spans="1:4" x14ac:dyDescent="0.2">
      <c r="A64" s="2" t="s">
        <v>9</v>
      </c>
      <c r="B64" s="2" t="s">
        <v>8</v>
      </c>
    </row>
    <row r="65" spans="1:4" x14ac:dyDescent="0.2">
      <c r="A65" s="2" t="s">
        <v>7</v>
      </c>
      <c r="B65" s="2" t="s">
        <v>54</v>
      </c>
    </row>
    <row r="67" spans="1:4" x14ac:dyDescent="0.2">
      <c r="A67" s="2" t="s">
        <v>5</v>
      </c>
      <c r="B67" s="2" t="s">
        <v>4</v>
      </c>
      <c r="C67" s="2" t="s">
        <v>3</v>
      </c>
      <c r="D67" s="2" t="s">
        <v>2</v>
      </c>
    </row>
    <row r="68" spans="1:4" x14ac:dyDescent="0.2">
      <c r="A68" s="2" t="s">
        <v>1</v>
      </c>
      <c r="B68" s="2" t="s">
        <v>1</v>
      </c>
      <c r="C68" s="2">
        <v>312</v>
      </c>
      <c r="D68" s="2" t="s">
        <v>0</v>
      </c>
    </row>
    <row r="70" spans="1:4" x14ac:dyDescent="0.2">
      <c r="A70" s="2" t="s">
        <v>11</v>
      </c>
      <c r="B70" s="3">
        <v>44301</v>
      </c>
    </row>
    <row r="71" spans="1:4" x14ac:dyDescent="0.2">
      <c r="A71" s="2" t="s">
        <v>10</v>
      </c>
    </row>
    <row r="72" spans="1:4" x14ac:dyDescent="0.2">
      <c r="A72" s="2" t="s">
        <v>9</v>
      </c>
      <c r="B72" s="2" t="s">
        <v>8</v>
      </c>
    </row>
    <row r="73" spans="1:4" x14ac:dyDescent="0.2">
      <c r="A73" s="2" t="s">
        <v>7</v>
      </c>
      <c r="B73" s="2" t="s">
        <v>55</v>
      </c>
    </row>
    <row r="75" spans="1:4" x14ac:dyDescent="0.2">
      <c r="A75" s="2" t="s">
        <v>5</v>
      </c>
      <c r="B75" s="2" t="s">
        <v>4</v>
      </c>
      <c r="C75" s="2" t="s">
        <v>3</v>
      </c>
      <c r="D75" s="2" t="s">
        <v>2</v>
      </c>
    </row>
    <row r="76" spans="1:4" x14ac:dyDescent="0.2">
      <c r="A76" s="2" t="s">
        <v>1</v>
      </c>
      <c r="B76" s="2" t="s">
        <v>1</v>
      </c>
      <c r="C76" s="2">
        <v>297</v>
      </c>
      <c r="D76" s="2" t="s">
        <v>0</v>
      </c>
    </row>
    <row r="78" spans="1:4" x14ac:dyDescent="0.2">
      <c r="A78" s="2" t="s">
        <v>11</v>
      </c>
      <c r="B78" s="3">
        <v>44301</v>
      </c>
    </row>
    <row r="79" spans="1:4" x14ac:dyDescent="0.2">
      <c r="A79" s="2" t="s">
        <v>10</v>
      </c>
    </row>
    <row r="80" spans="1:4" x14ac:dyDescent="0.2">
      <c r="A80" s="2" t="s">
        <v>9</v>
      </c>
      <c r="B80" s="2" t="s">
        <v>8</v>
      </c>
    </row>
    <row r="81" spans="1:4" x14ac:dyDescent="0.2">
      <c r="A81" s="2" t="s">
        <v>7</v>
      </c>
      <c r="B81" s="2" t="s">
        <v>56</v>
      </c>
    </row>
    <row r="83" spans="1:4" x14ac:dyDescent="0.2">
      <c r="A83" s="2" t="s">
        <v>5</v>
      </c>
      <c r="B83" s="2" t="s">
        <v>4</v>
      </c>
      <c r="C83" s="2" t="s">
        <v>3</v>
      </c>
      <c r="D83" s="2" t="s">
        <v>2</v>
      </c>
    </row>
    <row r="84" spans="1:4" x14ac:dyDescent="0.2">
      <c r="A84" s="2" t="s">
        <v>1</v>
      </c>
      <c r="B84" s="2" t="s">
        <v>1</v>
      </c>
      <c r="C84" s="2">
        <v>293</v>
      </c>
      <c r="D84" s="2" t="s">
        <v>0</v>
      </c>
    </row>
    <row r="86" spans="1:4" x14ac:dyDescent="0.2">
      <c r="A86" s="2" t="s">
        <v>11</v>
      </c>
      <c r="B86" s="3">
        <v>44301</v>
      </c>
    </row>
    <row r="87" spans="1:4" x14ac:dyDescent="0.2">
      <c r="A87" s="2" t="s">
        <v>10</v>
      </c>
    </row>
    <row r="88" spans="1:4" x14ac:dyDescent="0.2">
      <c r="A88" s="2" t="s">
        <v>9</v>
      </c>
      <c r="B88" s="2" t="s">
        <v>8</v>
      </c>
    </row>
    <row r="89" spans="1:4" x14ac:dyDescent="0.2">
      <c r="A89" s="2" t="s">
        <v>7</v>
      </c>
      <c r="B89" s="2" t="s">
        <v>57</v>
      </c>
    </row>
    <row r="91" spans="1:4" x14ac:dyDescent="0.2">
      <c r="A91" s="2" t="s">
        <v>5</v>
      </c>
      <c r="B91" s="2" t="s">
        <v>4</v>
      </c>
      <c r="C91" s="2" t="s">
        <v>3</v>
      </c>
      <c r="D91" s="2" t="s">
        <v>2</v>
      </c>
    </row>
    <row r="92" spans="1:4" x14ac:dyDescent="0.2">
      <c r="A92" s="2" t="s">
        <v>1</v>
      </c>
      <c r="B92" s="2" t="s">
        <v>1</v>
      </c>
      <c r="C92" s="2">
        <v>199</v>
      </c>
      <c r="D92" s="2" t="s">
        <v>0</v>
      </c>
    </row>
    <row r="94" spans="1:4" x14ac:dyDescent="0.2">
      <c r="A94" s="2" t="s">
        <v>11</v>
      </c>
      <c r="B94" s="3">
        <v>44301</v>
      </c>
    </row>
    <row r="95" spans="1:4" x14ac:dyDescent="0.2">
      <c r="A95" s="2" t="s">
        <v>10</v>
      </c>
    </row>
    <row r="96" spans="1:4" x14ac:dyDescent="0.2">
      <c r="A96" s="2" t="s">
        <v>9</v>
      </c>
      <c r="B96" s="2" t="s">
        <v>8</v>
      </c>
    </row>
    <row r="97" spans="1:4" x14ac:dyDescent="0.2">
      <c r="A97" s="2" t="s">
        <v>7</v>
      </c>
      <c r="B97" s="2" t="s">
        <v>58</v>
      </c>
    </row>
    <row r="99" spans="1:4" x14ac:dyDescent="0.2">
      <c r="A99" s="2" t="s">
        <v>5</v>
      </c>
      <c r="B99" s="2" t="s">
        <v>4</v>
      </c>
      <c r="C99" s="2" t="s">
        <v>3</v>
      </c>
      <c r="D99" s="2" t="s">
        <v>2</v>
      </c>
    </row>
    <row r="100" spans="1:4" x14ac:dyDescent="0.2">
      <c r="A100" s="2" t="s">
        <v>1</v>
      </c>
      <c r="B100" s="2" t="s">
        <v>1</v>
      </c>
      <c r="C100" s="2">
        <v>198</v>
      </c>
      <c r="D100" s="2" t="s">
        <v>0</v>
      </c>
    </row>
    <row r="102" spans="1:4" x14ac:dyDescent="0.2">
      <c r="A102" s="2" t="s">
        <v>11</v>
      </c>
      <c r="B102" s="3">
        <v>44301</v>
      </c>
    </row>
    <row r="103" spans="1:4" x14ac:dyDescent="0.2">
      <c r="A103" s="2" t="s">
        <v>10</v>
      </c>
    </row>
    <row r="104" spans="1:4" x14ac:dyDescent="0.2">
      <c r="A104" s="2" t="s">
        <v>9</v>
      </c>
      <c r="B104" s="2" t="s">
        <v>8</v>
      </c>
    </row>
    <row r="105" spans="1:4" x14ac:dyDescent="0.2">
      <c r="A105" s="2" t="s">
        <v>7</v>
      </c>
      <c r="B105" s="2" t="s">
        <v>59</v>
      </c>
    </row>
    <row r="107" spans="1:4" x14ac:dyDescent="0.2">
      <c r="A107" s="2" t="s">
        <v>5</v>
      </c>
      <c r="B107" s="2" t="s">
        <v>4</v>
      </c>
      <c r="C107" s="2" t="s">
        <v>3</v>
      </c>
      <c r="D107" s="2" t="s">
        <v>2</v>
      </c>
    </row>
    <row r="108" spans="1:4" x14ac:dyDescent="0.2">
      <c r="A108" s="2" t="s">
        <v>1</v>
      </c>
      <c r="B108" s="2" t="s">
        <v>1</v>
      </c>
      <c r="C108" s="2">
        <v>195</v>
      </c>
      <c r="D108" s="2" t="s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X27"/>
  <sheetViews>
    <sheetView tabSelected="1" topLeftCell="K1" workbookViewId="0">
      <selection activeCell="Q10" sqref="Q10"/>
    </sheetView>
  </sheetViews>
  <sheetFormatPr baseColWidth="10" defaultColWidth="11" defaultRowHeight="16" x14ac:dyDescent="0.2"/>
  <cols>
    <col min="6" max="6" width="11.6640625" bestFit="1" customWidth="1"/>
  </cols>
  <sheetData>
    <row r="2" spans="1:24" x14ac:dyDescent="0.2">
      <c r="A2" s="59" t="s">
        <v>31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</row>
    <row r="3" spans="1:24" x14ac:dyDescent="0.2">
      <c r="A3" s="37">
        <v>44284</v>
      </c>
      <c r="B3" s="38" t="s">
        <v>32</v>
      </c>
      <c r="C3" s="38"/>
      <c r="D3" s="43">
        <v>44284</v>
      </c>
      <c r="E3" s="38" t="s">
        <v>32</v>
      </c>
      <c r="F3" s="38"/>
      <c r="G3" s="43">
        <v>44287</v>
      </c>
      <c r="H3" s="38" t="s">
        <v>33</v>
      </c>
      <c r="I3" s="38"/>
      <c r="J3" s="43">
        <v>44293</v>
      </c>
      <c r="K3" s="38" t="s">
        <v>34</v>
      </c>
      <c r="L3" s="39"/>
      <c r="M3" s="43">
        <v>44295</v>
      </c>
      <c r="N3" s="38" t="s">
        <v>102</v>
      </c>
      <c r="O3" s="39"/>
      <c r="P3" s="43">
        <v>44298</v>
      </c>
      <c r="Q3" s="53" t="s">
        <v>108</v>
      </c>
      <c r="R3" s="39"/>
      <c r="S3" s="43">
        <v>44299</v>
      </c>
      <c r="T3" s="38" t="s">
        <v>107</v>
      </c>
      <c r="U3" s="39"/>
      <c r="V3" s="43">
        <v>44300</v>
      </c>
      <c r="W3" s="38" t="s">
        <v>106</v>
      </c>
      <c r="X3" s="39"/>
    </row>
    <row r="4" spans="1:24" x14ac:dyDescent="0.2">
      <c r="A4" s="25" t="s">
        <v>35</v>
      </c>
      <c r="B4" s="26" t="s">
        <v>36</v>
      </c>
      <c r="C4" s="27" t="s">
        <v>37</v>
      </c>
      <c r="D4" s="25" t="s">
        <v>35</v>
      </c>
      <c r="E4" s="26" t="s">
        <v>36</v>
      </c>
      <c r="F4" s="27" t="s">
        <v>37</v>
      </c>
      <c r="G4" s="25" t="s">
        <v>35</v>
      </c>
      <c r="H4" s="26" t="s">
        <v>36</v>
      </c>
      <c r="I4" s="27" t="s">
        <v>37</v>
      </c>
      <c r="J4" s="25" t="s">
        <v>35</v>
      </c>
      <c r="K4" s="26" t="s">
        <v>36</v>
      </c>
      <c r="L4" s="27" t="s">
        <v>37</v>
      </c>
      <c r="M4" s="25" t="s">
        <v>35</v>
      </c>
      <c r="N4" s="26" t="s">
        <v>36</v>
      </c>
      <c r="O4" s="27" t="s">
        <v>37</v>
      </c>
      <c r="P4" s="25" t="s">
        <v>35</v>
      </c>
      <c r="Q4" s="26" t="s">
        <v>36</v>
      </c>
      <c r="R4" s="27" t="s">
        <v>37</v>
      </c>
      <c r="S4" s="25" t="s">
        <v>35</v>
      </c>
      <c r="T4" s="26" t="s">
        <v>36</v>
      </c>
      <c r="U4" s="27" t="s">
        <v>37</v>
      </c>
      <c r="V4" s="25" t="s">
        <v>35</v>
      </c>
      <c r="W4" s="26" t="s">
        <v>36</v>
      </c>
      <c r="X4" s="27" t="s">
        <v>37</v>
      </c>
    </row>
    <row r="5" spans="1:24" x14ac:dyDescent="0.2">
      <c r="A5" s="28">
        <v>888.82824765556404</v>
      </c>
      <c r="B5" s="29">
        <v>883.12236197509367</v>
      </c>
      <c r="C5" s="30">
        <v>5.6149619316805524</v>
      </c>
      <c r="D5" s="28">
        <v>8974.9096740710302</v>
      </c>
      <c r="E5" s="29">
        <v>9212.0251925041994</v>
      </c>
      <c r="F5" s="30">
        <v>335.33198201731682</v>
      </c>
      <c r="G5" s="28">
        <v>915.01235190084901</v>
      </c>
      <c r="H5" s="29">
        <v>892.94764489604052</v>
      </c>
      <c r="I5" s="30">
        <v>31.204207895988809</v>
      </c>
      <c r="J5" s="28">
        <v>895.491291462714</v>
      </c>
      <c r="K5" s="29">
        <v>901.72128980065145</v>
      </c>
      <c r="L5" s="30">
        <v>8.8105481430730563</v>
      </c>
      <c r="M5" s="54">
        <f>Saturation!C12</f>
        <v>930</v>
      </c>
      <c r="N5" s="29"/>
      <c r="O5" s="30"/>
      <c r="P5" s="28">
        <f>'10 &amp; 8 mLh'!C132</f>
        <v>905</v>
      </c>
      <c r="Q5" s="55">
        <f>AVERAGE(P5:P6)</f>
        <v>920.5</v>
      </c>
      <c r="R5" s="30">
        <f>STDEV(P5:P6)</f>
        <v>21.920310216782973</v>
      </c>
      <c r="S5" s="28">
        <f>'6 &amp; 4 mLh'!C156</f>
        <v>912</v>
      </c>
      <c r="T5" s="55">
        <f>AVERAGE(S5:S6)</f>
        <v>910</v>
      </c>
      <c r="U5" s="30">
        <f>STDEV(S5:S6)</f>
        <v>2.8284271247461903</v>
      </c>
      <c r="V5" s="28">
        <f>'2 &amp; 1 mLh'!C28</f>
        <v>880</v>
      </c>
      <c r="W5" s="55">
        <f>AVERAGE(V5:V6)</f>
        <v>878</v>
      </c>
      <c r="X5" s="30">
        <f>STDEV(V5:V6)</f>
        <v>2.8284271247461903</v>
      </c>
    </row>
    <row r="6" spans="1:24" x14ac:dyDescent="0.2">
      <c r="A6" s="28">
        <v>877.60297038319004</v>
      </c>
      <c r="B6" s="31" t="s">
        <v>38</v>
      </c>
      <c r="C6" s="32">
        <v>6.3580792124012693E-3</v>
      </c>
      <c r="D6" s="28">
        <v>9449.1407109373704</v>
      </c>
      <c r="E6" s="31" t="s">
        <v>38</v>
      </c>
      <c r="F6" s="32">
        <v>3.640154852053331E-2</v>
      </c>
      <c r="G6" s="28">
        <v>870.88293789123202</v>
      </c>
      <c r="H6" s="31" t="s">
        <v>38</v>
      </c>
      <c r="I6" s="32">
        <v>3.4945170721203581E-2</v>
      </c>
      <c r="J6" s="28">
        <v>907.95128813858901</v>
      </c>
      <c r="K6" s="31" t="s">
        <v>38</v>
      </c>
      <c r="L6" s="32">
        <v>9.7708108289434464E-3</v>
      </c>
      <c r="M6" s="28"/>
      <c r="N6" s="31" t="s">
        <v>38</v>
      </c>
      <c r="O6" s="32"/>
      <c r="P6" s="28">
        <f>'10 &amp; 8 mLh'!C140</f>
        <v>936</v>
      </c>
      <c r="Q6" s="31" t="s">
        <v>38</v>
      </c>
      <c r="R6" s="32">
        <f>R5/Q5</f>
        <v>2.3813482038873408E-2</v>
      </c>
      <c r="S6" s="28">
        <f>'6 &amp; 4 mLh'!C164</f>
        <v>908</v>
      </c>
      <c r="T6" s="31" t="s">
        <v>38</v>
      </c>
      <c r="U6" s="32">
        <f>U5/T5</f>
        <v>3.1081616755452642E-3</v>
      </c>
      <c r="V6" s="28">
        <f>'2 &amp; 1 mLh'!C36</f>
        <v>876</v>
      </c>
      <c r="W6" s="31" t="s">
        <v>38</v>
      </c>
      <c r="X6" s="32">
        <f>X5/W5</f>
        <v>3.221443194471743E-3</v>
      </c>
    </row>
    <row r="7" spans="1:24" x14ac:dyDescent="0.2">
      <c r="A7" s="28">
        <v>882.93586788652703</v>
      </c>
      <c r="B7" s="17"/>
      <c r="C7" s="33"/>
      <c r="D7" s="40"/>
      <c r="E7" s="17"/>
      <c r="F7" s="33"/>
      <c r="G7" s="40"/>
      <c r="H7" s="17"/>
      <c r="I7" s="33"/>
      <c r="J7" s="40"/>
      <c r="K7" s="17"/>
      <c r="L7" s="33"/>
      <c r="M7" s="40"/>
      <c r="N7" s="17"/>
      <c r="O7" s="33"/>
      <c r="P7" s="40"/>
      <c r="Q7" s="17"/>
      <c r="R7" s="33"/>
      <c r="S7" s="40"/>
      <c r="T7" s="17"/>
      <c r="U7" s="33"/>
      <c r="V7" s="40"/>
      <c r="W7" s="17"/>
      <c r="X7" s="33"/>
    </row>
    <row r="8" spans="1:24" x14ac:dyDescent="0.2">
      <c r="A8" s="34" t="s">
        <v>39</v>
      </c>
      <c r="B8" s="35"/>
      <c r="C8" s="36"/>
      <c r="D8" s="34" t="s">
        <v>40</v>
      </c>
      <c r="E8" s="35"/>
      <c r="F8" s="36"/>
      <c r="G8" s="34"/>
      <c r="H8" s="35"/>
      <c r="I8" s="36"/>
      <c r="J8" s="34"/>
      <c r="K8" s="35"/>
      <c r="L8" s="36"/>
      <c r="M8" s="34"/>
      <c r="N8" s="35"/>
      <c r="O8" s="36"/>
      <c r="P8" s="34"/>
      <c r="Q8" s="35"/>
      <c r="R8" s="36"/>
      <c r="S8" s="34"/>
      <c r="T8" s="35"/>
      <c r="U8" s="36"/>
      <c r="V8" s="34"/>
      <c r="W8" s="35"/>
      <c r="X8" s="36"/>
    </row>
    <row r="10" spans="1:24" ht="17" thickBot="1" x14ac:dyDescent="0.25">
      <c r="Q10" s="6">
        <f>AVERAGE(M5,Q5,T5,W5)/1000</f>
        <v>0.90962500000000002</v>
      </c>
    </row>
    <row r="11" spans="1:24" x14ac:dyDescent="0.2">
      <c r="A11" s="9" t="s">
        <v>41</v>
      </c>
      <c r="B11" s="10"/>
      <c r="C11" s="10"/>
      <c r="D11" s="10"/>
      <c r="E11" s="10"/>
      <c r="F11" s="11"/>
    </row>
    <row r="12" spans="1:24" x14ac:dyDescent="0.2">
      <c r="A12" s="12" t="s">
        <v>43</v>
      </c>
      <c r="B12" s="13" t="s">
        <v>28</v>
      </c>
      <c r="C12" s="13" t="s">
        <v>44</v>
      </c>
      <c r="D12" s="13" t="s">
        <v>45</v>
      </c>
      <c r="E12" s="13" t="s">
        <v>37</v>
      </c>
      <c r="F12" s="14" t="s">
        <v>44</v>
      </c>
      <c r="H12" s="5" t="s">
        <v>42</v>
      </c>
      <c r="I12" s="5" t="s">
        <v>46</v>
      </c>
    </row>
    <row r="13" spans="1:24" x14ac:dyDescent="0.2">
      <c r="A13" s="15">
        <v>1</v>
      </c>
      <c r="B13" s="16">
        <v>0.25282812871758664</v>
      </c>
      <c r="C13" s="17">
        <v>1470</v>
      </c>
      <c r="D13" s="18">
        <v>0.4473589210293023</v>
      </c>
      <c r="E13" s="16">
        <v>5.8355131115236727E-3</v>
      </c>
      <c r="F13" s="19">
        <v>104.56666666666666</v>
      </c>
      <c r="H13" s="7">
        <v>12.19241765427892</v>
      </c>
      <c r="I13" s="8">
        <v>4.5111945320832003E-7</v>
      </c>
    </row>
    <row r="14" spans="1:24" x14ac:dyDescent="0.2">
      <c r="A14" s="15">
        <v>2</v>
      </c>
      <c r="B14" s="16">
        <v>0.40321438433638401</v>
      </c>
      <c r="C14" s="17">
        <v>420</v>
      </c>
      <c r="D14" s="18">
        <v>0.88634943057146609</v>
      </c>
      <c r="E14" s="16">
        <v>6.2032776718410265E-3</v>
      </c>
      <c r="F14" s="19">
        <v>118.48333333333333</v>
      </c>
      <c r="H14" s="7">
        <v>24.38483530855784</v>
      </c>
      <c r="I14" s="8">
        <v>9.0223890641664006E-7</v>
      </c>
    </row>
    <row r="15" spans="1:24" x14ac:dyDescent="0.2">
      <c r="A15" s="15">
        <v>4</v>
      </c>
      <c r="B15" s="16">
        <v>0.46585802720811298</v>
      </c>
      <c r="C15" s="17">
        <v>90</v>
      </c>
      <c r="D15" s="18">
        <v>1.7439207785372532</v>
      </c>
      <c r="E15" s="16">
        <v>1.1237776494949784E-2</v>
      </c>
      <c r="F15" s="19">
        <v>111.16666666666667</v>
      </c>
      <c r="H15" s="7">
        <v>48.769670617115679</v>
      </c>
      <c r="I15" s="8">
        <v>1.8044778128332801E-6</v>
      </c>
    </row>
    <row r="16" spans="1:24" x14ac:dyDescent="0.2">
      <c r="A16" s="15">
        <v>6</v>
      </c>
      <c r="B16" s="16">
        <v>0.55173091581988509</v>
      </c>
      <c r="C16" s="17">
        <v>120</v>
      </c>
      <c r="D16" s="18">
        <v>2.6033396870199699</v>
      </c>
      <c r="E16" s="16">
        <v>1.9014001547839107E-2</v>
      </c>
      <c r="F16" s="19">
        <v>111.51666666666667</v>
      </c>
      <c r="H16" s="7">
        <v>73.154505925673533</v>
      </c>
      <c r="I16" s="8">
        <v>2.7067167192499205E-6</v>
      </c>
    </row>
    <row r="17" spans="1:9" x14ac:dyDescent="0.2">
      <c r="A17" s="15">
        <v>8</v>
      </c>
      <c r="B17" s="16">
        <v>0.57212460980513569</v>
      </c>
      <c r="C17" s="17">
        <v>60</v>
      </c>
      <c r="D17" s="18">
        <v>3.458018109114815</v>
      </c>
      <c r="E17" s="16">
        <v>2.6943775131099509E-2</v>
      </c>
      <c r="F17" s="19">
        <v>96.766666666666666</v>
      </c>
      <c r="H17" s="7">
        <v>97.539341234231358</v>
      </c>
      <c r="I17" s="8">
        <v>3.6089556256665602E-6</v>
      </c>
    </row>
    <row r="18" spans="1:9" ht="17" thickBot="1" x14ac:dyDescent="0.25">
      <c r="A18" s="20">
        <v>10</v>
      </c>
      <c r="B18" s="21">
        <v>0.62701738905737403</v>
      </c>
      <c r="C18" s="22">
        <v>120</v>
      </c>
      <c r="D18" s="23">
        <v>4.2809507463503591</v>
      </c>
      <c r="E18" s="21">
        <v>3.1888453140220929E-2</v>
      </c>
      <c r="F18" s="24">
        <v>163</v>
      </c>
      <c r="H18" s="7">
        <v>121.92417654278918</v>
      </c>
      <c r="I18" s="8">
        <v>4.5111945320832E-6</v>
      </c>
    </row>
    <row r="19" spans="1:9" ht="17" thickBot="1" x14ac:dyDescent="0.25"/>
    <row r="20" spans="1:9" x14ac:dyDescent="0.2">
      <c r="A20" s="9" t="s">
        <v>105</v>
      </c>
      <c r="B20" s="10"/>
      <c r="C20" s="10"/>
      <c r="D20" s="10"/>
      <c r="E20" s="10"/>
      <c r="F20" s="11"/>
    </row>
    <row r="21" spans="1:9" x14ac:dyDescent="0.2">
      <c r="A21" s="12" t="s">
        <v>43</v>
      </c>
      <c r="B21" s="13" t="s">
        <v>28</v>
      </c>
      <c r="C21" s="13" t="s">
        <v>44</v>
      </c>
      <c r="D21" s="13" t="s">
        <v>45</v>
      </c>
      <c r="E21" s="13" t="s">
        <v>37</v>
      </c>
      <c r="F21" s="14" t="s">
        <v>44</v>
      </c>
    </row>
    <row r="22" spans="1:9" x14ac:dyDescent="0.2">
      <c r="A22" s="15">
        <v>1</v>
      </c>
      <c r="B22" s="16">
        <f>'2 &amp; 1 mLh'!$L$10</f>
        <v>0.2255125284738041</v>
      </c>
      <c r="C22" s="29">
        <f>'2 &amp; 1 mLh'!$I$10</f>
        <v>1110</v>
      </c>
      <c r="D22" s="18">
        <v>0.43226511805266071</v>
      </c>
      <c r="E22" s="16">
        <v>5.7312840413319896E-3</v>
      </c>
      <c r="F22" s="19">
        <v>20.666666666666668</v>
      </c>
    </row>
    <row r="23" spans="1:9" x14ac:dyDescent="0.2">
      <c r="A23" s="15">
        <v>2</v>
      </c>
      <c r="B23" s="16">
        <f>'2 &amp; 1 mLh'!$L$5</f>
        <v>0.33940774487471526</v>
      </c>
      <c r="C23" s="29">
        <f>'2 &amp; 1 mLh'!$I$5</f>
        <v>360</v>
      </c>
      <c r="D23" s="18">
        <v>0.86472764889617648</v>
      </c>
      <c r="E23" s="16">
        <v>1.0203297084177717E-2</v>
      </c>
      <c r="F23" s="19">
        <v>18.366666666666667</v>
      </c>
    </row>
    <row r="24" spans="1:9" x14ac:dyDescent="0.2">
      <c r="A24" s="15">
        <v>4</v>
      </c>
      <c r="B24" s="16">
        <f>'6 &amp; 4 mLh'!$L$17</f>
        <v>0.44285714285714284</v>
      </c>
      <c r="C24" s="29">
        <f>'6 &amp; 4 mLh'!$I$17</f>
        <v>180</v>
      </c>
      <c r="D24" s="18">
        <v>1.7175537681159461</v>
      </c>
      <c r="E24" s="16">
        <v>1.3336455717394956E-2</v>
      </c>
      <c r="F24" s="19">
        <v>70.016666666666666</v>
      </c>
    </row>
    <row r="25" spans="1:9" x14ac:dyDescent="0.2">
      <c r="A25" s="15">
        <v>6</v>
      </c>
      <c r="B25" s="16">
        <f>'6 &amp; 4 mLh'!L9</f>
        <v>0.53186813186813187</v>
      </c>
      <c r="C25" s="29">
        <f>'6 &amp; 4 mLh'!I9</f>
        <v>180</v>
      </c>
      <c r="D25" s="18">
        <v>2.5770840379615199</v>
      </c>
      <c r="E25" s="16">
        <v>2.0754307806989256E-2</v>
      </c>
      <c r="F25" s="19">
        <v>63.983333333333334</v>
      </c>
    </row>
    <row r="26" spans="1:9" x14ac:dyDescent="0.2">
      <c r="A26" s="15">
        <v>8</v>
      </c>
      <c r="B26" s="16">
        <f>'10 &amp; 8 mLh'!$L$16</f>
        <v>0.55621944595328621</v>
      </c>
      <c r="C26" s="17">
        <f>'10 &amp; 8 mLh'!$I$16</f>
        <v>60</v>
      </c>
      <c r="D26" s="18">
        <v>3.4431565910237074</v>
      </c>
      <c r="E26" s="16">
        <v>2.8608926991346213E-2</v>
      </c>
      <c r="F26" s="19">
        <v>47.383333333333333</v>
      </c>
    </row>
    <row r="27" spans="1:9" ht="17" thickBot="1" x14ac:dyDescent="0.25">
      <c r="A27" s="20">
        <v>10</v>
      </c>
      <c r="B27" s="21">
        <f>'10 &amp; 8 mLh'!L10</f>
        <v>0.625746876697447</v>
      </c>
      <c r="C27" s="22">
        <f>'10 &amp; 8 mLh'!I10</f>
        <v>180</v>
      </c>
      <c r="D27" s="23">
        <v>4.2948755050143426</v>
      </c>
      <c r="E27" s="21">
        <v>3.026889777332405E-2</v>
      </c>
      <c r="F27" s="24">
        <v>85.233333333333334</v>
      </c>
    </row>
  </sheetData>
  <mergeCells count="1">
    <mergeCell ref="A2:X2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Saturation</vt:lpstr>
      <vt:lpstr>10 &amp; 8 mLh</vt:lpstr>
      <vt:lpstr>6 &amp; 4 mLh</vt:lpstr>
      <vt:lpstr>2 &amp; 1 mLh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 HD</dc:creator>
  <cp:lastModifiedBy>Shu HD</cp:lastModifiedBy>
  <dcterms:created xsi:type="dcterms:W3CDTF">2021-04-13T21:18:20Z</dcterms:created>
  <dcterms:modified xsi:type="dcterms:W3CDTF">2022-01-25T20:20:23Z</dcterms:modified>
</cp:coreProperties>
</file>